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19425" windowHeight="10305" tabRatio="720" activeTab="2"/>
  </bookViews>
  <sheets>
    <sheet name="Thu thang 2" sheetId="8" r:id="rId1"/>
    <sheet name="Chi thang 2" sheetId="7" r:id="rId2"/>
    <sheet name="QLNS" sheetId="13" r:id="rId3"/>
  </sheets>
  <calcPr calcId="191029"/>
</workbook>
</file>

<file path=xl/calcChain.xml><?xml version="1.0" encoding="utf-8"?>
<calcChain xmlns="http://schemas.openxmlformats.org/spreadsheetml/2006/main">
  <c r="G12" i="7" l="1"/>
  <c r="H11" i="7"/>
  <c r="I11" i="7"/>
  <c r="H12" i="7"/>
  <c r="I12" i="7"/>
  <c r="H17" i="7"/>
  <c r="I17" i="7"/>
  <c r="I19" i="7"/>
  <c r="I20" i="7"/>
  <c r="I21" i="7"/>
  <c r="I22" i="7"/>
  <c r="I23" i="7"/>
  <c r="I24" i="7"/>
  <c r="I25" i="7"/>
  <c r="I26" i="7"/>
  <c r="I15" i="7"/>
  <c r="F14" i="7"/>
  <c r="G14" i="7"/>
  <c r="E25" i="8"/>
  <c r="G35" i="8"/>
  <c r="H35" i="8"/>
  <c r="D12" i="8" l="1"/>
  <c r="F12" i="8"/>
  <c r="C12" i="8"/>
  <c r="E20" i="8"/>
  <c r="E34" i="8"/>
  <c r="F10" i="7" l="1"/>
  <c r="F9" i="7" s="1"/>
  <c r="G10" i="7"/>
  <c r="G9" i="7" s="1"/>
  <c r="E10" i="7"/>
  <c r="C42" i="8" l="1"/>
  <c r="F34" i="8"/>
  <c r="E33" i="8"/>
  <c r="E23" i="8"/>
  <c r="E19" i="8"/>
  <c r="E13" i="8"/>
  <c r="E12" i="8" s="1"/>
  <c r="E14" i="7"/>
  <c r="D14" i="7"/>
  <c r="I14" i="7" s="1"/>
  <c r="C14" i="7"/>
  <c r="H14" i="7" s="1"/>
  <c r="D10" i="7"/>
  <c r="C10" i="7"/>
  <c r="C9" i="7" s="1"/>
  <c r="H9" i="7" s="1"/>
  <c r="D35" i="8"/>
  <c r="D34" i="8"/>
  <c r="D33" i="8" s="1"/>
  <c r="D11" i="8"/>
  <c r="D10" i="8" s="1"/>
  <c r="C11" i="8"/>
  <c r="C10" i="8" s="1"/>
  <c r="C9" i="8" s="1"/>
  <c r="B12" i="8"/>
  <c r="B11" i="8" s="1"/>
  <c r="B10" i="8" s="1"/>
  <c r="B9" i="8" s="1"/>
  <c r="B42" i="8"/>
  <c r="D9" i="7" l="1"/>
  <c r="D9" i="8"/>
  <c r="H33" i="8"/>
  <c r="G33" i="8"/>
  <c r="E9" i="7"/>
  <c r="B41" i="8"/>
  <c r="B40" i="8" s="1"/>
  <c r="F10" i="13" l="1"/>
  <c r="E15" i="13" l="1"/>
  <c r="D15" i="13"/>
  <c r="C15" i="13"/>
  <c r="E13" i="13"/>
  <c r="D13" i="13"/>
  <c r="C13" i="13"/>
  <c r="E12" i="13"/>
  <c r="D12" i="13"/>
  <c r="E42" i="8" l="1"/>
  <c r="H26" i="8" l="1"/>
  <c r="G26" i="8"/>
  <c r="H25" i="8"/>
  <c r="G25" i="8"/>
  <c r="H24" i="8"/>
  <c r="G24" i="8"/>
  <c r="H23" i="8"/>
  <c r="G23" i="8"/>
  <c r="H22" i="8"/>
  <c r="G22" i="8"/>
  <c r="H20" i="8"/>
  <c r="G20" i="8"/>
  <c r="H19" i="8"/>
  <c r="G19" i="8"/>
  <c r="H14" i="8"/>
  <c r="G14" i="8"/>
  <c r="H13" i="8"/>
  <c r="G13" i="8"/>
  <c r="H27" i="7"/>
  <c r="I16" i="7"/>
  <c r="F11" i="13"/>
  <c r="F12" i="13"/>
  <c r="F33" i="8"/>
  <c r="G34" i="8" l="1"/>
  <c r="H34" i="8"/>
  <c r="D9" i="13" l="1"/>
  <c r="E9" i="13"/>
  <c r="E8" i="13" l="1"/>
  <c r="D8" i="13"/>
  <c r="F13" i="13"/>
  <c r="C9" i="13"/>
  <c r="C8" i="13" l="1"/>
  <c r="H10" i="7"/>
  <c r="E11" i="8"/>
  <c r="G12" i="8"/>
  <c r="H12" i="8" l="1"/>
  <c r="I10" i="7"/>
  <c r="E10" i="8"/>
  <c r="F11" i="8"/>
  <c r="F10" i="8" s="1"/>
  <c r="C41" i="8" l="1"/>
  <c r="C40" i="8" s="1"/>
  <c r="E9" i="8"/>
  <c r="G9" i="8" s="1"/>
  <c r="G11" i="8"/>
  <c r="I9" i="7"/>
  <c r="H11" i="8"/>
  <c r="F9" i="8"/>
  <c r="G10" i="8" l="1"/>
  <c r="H10" i="8"/>
  <c r="E40" i="8"/>
  <c r="E41" i="8"/>
  <c r="H9" i="8"/>
  <c r="A3" i="7" l="1"/>
  <c r="A3" i="13" s="1"/>
  <c r="F9" i="13" l="1"/>
  <c r="F14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15" i="13" l="1"/>
  <c r="F8" i="13" l="1"/>
</calcChain>
</file>

<file path=xl/sharedStrings.xml><?xml version="1.0" encoding="utf-8"?>
<sst xmlns="http://schemas.openxmlformats.org/spreadsheetml/2006/main" count="127" uniqueCount="117">
  <si>
    <t>Nội dung</t>
  </si>
  <si>
    <t>I</t>
  </si>
  <si>
    <t>II</t>
  </si>
  <si>
    <t>Chi thường xuyên</t>
  </si>
  <si>
    <t>Stt</t>
  </si>
  <si>
    <t>Tổng cộng</t>
  </si>
  <si>
    <t>Tỉnh giao</t>
  </si>
  <si>
    <t>Dự toán tỉnh giao (%)</t>
  </si>
  <si>
    <t>*THU NGÂN SÁCH NHÀ NƯỚC</t>
  </si>
  <si>
    <t>A.Thu NSNN trên địa bàn</t>
  </si>
  <si>
    <t>I.Các khoản thu cân đối ngân sách</t>
  </si>
  <si>
    <t>1/Thu từ khu vực kinh tế NQD</t>
  </si>
  <si>
    <t>a.Thuế GTGT</t>
  </si>
  <si>
    <t>b.Thuế thu nhập doanh nghiệp</t>
  </si>
  <si>
    <t>c.Thuế môn bài</t>
  </si>
  <si>
    <t>d.Thuế Tài nguyên (NS tỉnh hưởng)</t>
  </si>
  <si>
    <t>e.Thuế tiêu thụ đặc biệt</t>
  </si>
  <si>
    <t>f.Thu khác ngoài quốc doanh</t>
  </si>
  <si>
    <t>2/Thuế thu nhập cá nhân</t>
  </si>
  <si>
    <t>3/Lệ phí trước bạ</t>
  </si>
  <si>
    <t>4/Thuế sử dụng đất NN</t>
  </si>
  <si>
    <t>5/Thuế sử dụng đất phi nông nghiệp</t>
  </si>
  <si>
    <t>6/Thu phí, lệ phí</t>
  </si>
  <si>
    <t>7/Thu tiền cho thuê đất, thuê mặt nước</t>
  </si>
  <si>
    <t>8/Tiền sử dụng đất</t>
  </si>
  <si>
    <t>9/Thu khác ngân sách</t>
  </si>
  <si>
    <t xml:space="preserve"> -Các khoản thu khác của ngân sách TX</t>
  </si>
  <si>
    <t xml:space="preserve"> -Các khoản thu tại xã, phường</t>
  </si>
  <si>
    <t>-Thu hồi các khoản chi năm trước</t>
  </si>
  <si>
    <t>II.Các khoản Thu để lại chi qua CĐNS</t>
  </si>
  <si>
    <t>B.Thu bổ sung từ ngân sách Tỉnh</t>
  </si>
  <si>
    <t xml:space="preserve"> -Bổ sung cân đối ngân sách</t>
  </si>
  <si>
    <t xml:space="preserve"> -Bổ sung có mục tiêu</t>
  </si>
  <si>
    <t>C. Thu kết dư</t>
  </si>
  <si>
    <t>Tổng chi NS địa phương</t>
  </si>
  <si>
    <t>Chi Quốc phòng</t>
  </si>
  <si>
    <t>Chi giáo dục, đào tạo và dạy nghề</t>
  </si>
  <si>
    <t>Chi khoa học và công nghệ</t>
  </si>
  <si>
    <t>Chi văn hóa thông tin</t>
  </si>
  <si>
    <t>Chi phát thanh truyền hình</t>
  </si>
  <si>
    <t>Chi thể dục thể thao</t>
  </si>
  <si>
    <t>Chi bảo vệ môi trường</t>
  </si>
  <si>
    <t>Chi các hoạt động kinh tế</t>
  </si>
  <si>
    <t>Chi quản lý NN, đảng, đoàn thể</t>
  </si>
  <si>
    <t>Chi đảm bảo xã hội</t>
  </si>
  <si>
    <t>Chi khác ngân sách</t>
  </si>
  <si>
    <t>IV</t>
  </si>
  <si>
    <t xml:space="preserve">Dự phòng </t>
  </si>
  <si>
    <t>10/Thu khác tại xã</t>
  </si>
  <si>
    <t>7=5/3</t>
  </si>
  <si>
    <t>STT</t>
  </si>
  <si>
    <t>HĐND Thành phố giao</t>
  </si>
  <si>
    <t xml:space="preserve">HĐND Thành phố quyết </t>
  </si>
  <si>
    <t>Dự toán HĐND thành phố quyết (%)</t>
  </si>
  <si>
    <t>Các nhiệm vụ chi còn lại</t>
  </si>
  <si>
    <t>Ước thực hiện Quí I</t>
  </si>
  <si>
    <t>Ước thực hiện quí II</t>
  </si>
  <si>
    <t>Đvt: triệu đồng</t>
  </si>
  <si>
    <t>TÊN ĐƠN VỊ</t>
  </si>
  <si>
    <t>Ghi chú</t>
  </si>
  <si>
    <t>Sự nghiệp kinh tế</t>
  </si>
  <si>
    <t>Trung tâm Dịch vụ nông nghiệp</t>
  </si>
  <si>
    <t>Đội Quản lý Trật tự đô thị</t>
  </si>
  <si>
    <t>Sự nghiệp Văn hóa</t>
  </si>
  <si>
    <t>III</t>
  </si>
  <si>
    <t>Sự nghiệp giáo dục - Đào tạo</t>
  </si>
  <si>
    <t>Trường THCS An Thạnh</t>
  </si>
  <si>
    <t>Trường THCS An Bình A</t>
  </si>
  <si>
    <t>Trường THCS An Bình B</t>
  </si>
  <si>
    <t>Trường THCS Bình Thạnh</t>
  </si>
  <si>
    <t>Trường THCS Tân Hội</t>
  </si>
  <si>
    <t>Trường TH &amp; THCS An Lạc</t>
  </si>
  <si>
    <t>Trường TH &amp; THCS An Lộc</t>
  </si>
  <si>
    <t>Trường Mầm non Hướng Dương</t>
  </si>
  <si>
    <t>Trường Mầm non An Thạnh</t>
  </si>
  <si>
    <t>Trường Mầm non An Lạc</t>
  </si>
  <si>
    <t>Trường Mầm non An Lộc</t>
  </si>
  <si>
    <t>Trường Mầm non An Bình A</t>
  </si>
  <si>
    <t>Trường Mầm non An Bình B</t>
  </si>
  <si>
    <t>Trường Mầm non Tân Hội</t>
  </si>
  <si>
    <t>Trường Mầm non Bình Thạnh</t>
  </si>
  <si>
    <t>Trung tâm bồi dưỡng chính trị</t>
  </si>
  <si>
    <t>Trung tâm Văn hoá - Thể thao và Truyền thanh</t>
  </si>
  <si>
    <t>Ước thực hiện chi Quí I</t>
  </si>
  <si>
    <t>Ước thực hiện chi quí II</t>
  </si>
  <si>
    <t>Tổng thu</t>
  </si>
  <si>
    <t>Thu không kể tiền sử dụng đất</t>
  </si>
  <si>
    <t>Thu tiền sử dụng đất</t>
  </si>
  <si>
    <t>8=5/4</t>
  </si>
  <si>
    <t>Biểu số 01</t>
  </si>
  <si>
    <t>Biểu số 02</t>
  </si>
  <si>
    <t>Biểu số 03</t>
  </si>
  <si>
    <t>ƯỚC THU - CHI ĐỂ LẠI QUẢN LÝ QUA CÂN ĐỐI QUÍ I,
PHƯƠNG HƯỚNG QUÍ II NĂM 2024</t>
  </si>
  <si>
    <t>TỔNG SỐ THU 2024</t>
  </si>
  <si>
    <t>Ban Quản lý Chợ và Dịch vụ công cộng</t>
  </si>
  <si>
    <t>Do chưa ban hành quy định mức thu học phí</t>
  </si>
  <si>
    <t>So sánh ƯTH quí I/Dự toán (%)</t>
  </si>
  <si>
    <t>Thu đến 28/02/2024</t>
  </si>
  <si>
    <t>Chi đến 28/02/2024</t>
  </si>
  <si>
    <t>Dự toán năm 2024</t>
  </si>
  <si>
    <t>Dự toán 2024</t>
  </si>
  <si>
    <t>11/Thu đóng góp khác</t>
  </si>
  <si>
    <t>D. Thu chuyển nguồn (*)</t>
  </si>
  <si>
    <t>E. Thu nộp ngân sách cấp trên</t>
  </si>
  <si>
    <t xml:space="preserve">Chi đầu tư XDCB </t>
  </si>
  <si>
    <t>Chi đầu tư XDCB tập chung</t>
  </si>
  <si>
    <t>Chi nguồn sử dụng đất</t>
  </si>
  <si>
    <t>Chi An Ninh</t>
  </si>
  <si>
    <t>Chi nộp ngân sách cấp trên</t>
  </si>
  <si>
    <t>BÁO CÁO ƯỚC THU NSNN QUÍ I, PHƯƠNG HƯỚNG QUÍ II NĂM 2024</t>
  </si>
  <si>
    <t>BÁO CÁO ƯỚC CHI NSNN QUÍ I,  PHƯƠNG HƯỚNG QUÍ II NĂM 2024</t>
  </si>
  <si>
    <t>(Kèm theo Báo cáo số:      /BC-UBND ngày       tháng 02 năm 2024 của UBND Thành phố).</t>
  </si>
  <si>
    <t>So sánh UTH Qúi I/ với dự toán năm 2024</t>
  </si>
  <si>
    <t>So sánh ƯTH Qúi I với dự toán năm 2024</t>
  </si>
  <si>
    <t>7=5/2</t>
  </si>
  <si>
    <t>8=5/3</t>
  </si>
  <si>
    <t>Nguồn tỉnh bổ sung có mục tiêu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</si>
</sst>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&quot;?&quot;&quot;?&quot;_);_(@_)"/>
  </numFmts>
  <fonts count="2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u/>
      <sz val="10"/>
      <color indexed="12"/>
      <name val="Arial"/>
      <family val="2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2"/>
      <color rgb="FF00009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35">
    <xf numFmtId="0" fontId="0" fillId="0" borderId="0" xfId="0"/>
    <xf numFmtId="3" fontId="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3" fontId="17" fillId="0" borderId="0" xfId="0" applyNumberFormat="1" applyFont="1"/>
    <xf numFmtId="3" fontId="7" fillId="0" borderId="0" xfId="0" applyNumberFormat="1" applyFont="1"/>
    <xf numFmtId="3" fontId="4" fillId="0" borderId="0" xfId="0" applyNumberFormat="1" applyFont="1"/>
    <xf numFmtId="3" fontId="10" fillId="0" borderId="0" xfId="0" applyNumberFormat="1" applyFont="1"/>
    <xf numFmtId="4" fontId="6" fillId="0" borderId="0" xfId="0" applyNumberFormat="1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3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/>
    <xf numFmtId="0" fontId="19" fillId="0" borderId="1" xfId="0" applyFont="1" applyBorder="1"/>
    <xf numFmtId="3" fontId="8" fillId="0" borderId="1" xfId="0" applyNumberFormat="1" applyFont="1" applyBorder="1"/>
    <xf numFmtId="3" fontId="11" fillId="0" borderId="1" xfId="0" applyNumberFormat="1" applyFont="1" applyBorder="1" applyAlignment="1">
      <alignment vertical="center"/>
    </xf>
    <xf numFmtId="10" fontId="3" fillId="0" borderId="0" xfId="2" applyNumberFormat="1" applyFont="1" applyFill="1"/>
    <xf numFmtId="10" fontId="13" fillId="0" borderId="0" xfId="2" applyNumberFormat="1" applyFont="1"/>
    <xf numFmtId="10" fontId="3" fillId="0" borderId="0" xfId="2" applyNumberFormat="1" applyFont="1"/>
    <xf numFmtId="10" fontId="17" fillId="0" borderId="0" xfId="2" applyNumberFormat="1" applyFont="1"/>
    <xf numFmtId="10" fontId="10" fillId="0" borderId="0" xfId="2" applyNumberFormat="1" applyFont="1"/>
    <xf numFmtId="10" fontId="6" fillId="0" borderId="0" xfId="2" applyNumberFormat="1" applyFont="1"/>
    <xf numFmtId="10" fontId="2" fillId="0" borderId="0" xfId="2" applyNumberFormat="1" applyFont="1"/>
    <xf numFmtId="3" fontId="4" fillId="0" borderId="0" xfId="0" applyNumberFormat="1" applyFont="1" applyAlignment="1">
      <alignment horizontal="right"/>
    </xf>
    <xf numFmtId="0" fontId="11" fillId="0" borderId="1" xfId="0" applyFont="1" applyBorder="1" applyAlignment="1">
      <alignment vertical="center" wrapText="1"/>
    </xf>
    <xf numFmtId="10" fontId="11" fillId="0" borderId="1" xfId="2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0" borderId="2" xfId="0" applyFont="1" applyBorder="1"/>
    <xf numFmtId="3" fontId="11" fillId="0" borderId="2" xfId="0" applyNumberFormat="1" applyFont="1" applyBorder="1"/>
    <xf numFmtId="10" fontId="11" fillId="0" borderId="2" xfId="2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0" fontId="4" fillId="0" borderId="0" xfId="2" applyNumberFormat="1" applyFont="1" applyFill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0" fontId="19" fillId="0" borderId="1" xfId="2" applyNumberFormat="1" applyFont="1" applyFill="1" applyBorder="1" applyAlignment="1">
      <alignment horizontal="right" vertical="center" wrapText="1"/>
    </xf>
    <xf numFmtId="10" fontId="5" fillId="0" borderId="0" xfId="2" applyNumberFormat="1" applyFont="1"/>
    <xf numFmtId="3" fontId="5" fillId="0" borderId="0" xfId="0" applyNumberFormat="1" applyFont="1"/>
    <xf numFmtId="3" fontId="1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center" wrapText="1"/>
    </xf>
    <xf numFmtId="10" fontId="8" fillId="0" borderId="1" xfId="2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shrinkToFit="1"/>
    </xf>
    <xf numFmtId="3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3" fontId="3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shrinkToFit="1"/>
    </xf>
    <xf numFmtId="3" fontId="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shrinkToFit="1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3" fontId="4" fillId="0" borderId="1" xfId="0" quotePrefix="1" applyNumberFormat="1" applyFont="1" applyBorder="1" applyAlignment="1">
      <alignment horizontal="left" vertical="center" shrinkToFit="1"/>
    </xf>
    <xf numFmtId="3" fontId="4" fillId="0" borderId="1" xfId="0" quotePrefix="1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3" fontId="10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4" fontId="20" fillId="0" borderId="0" xfId="0" applyNumberFormat="1" applyFont="1"/>
    <xf numFmtId="4" fontId="5" fillId="0" borderId="0" xfId="0" applyNumberFormat="1" applyFont="1"/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/>
    <xf numFmtId="3" fontId="19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10" fontId="16" fillId="0" borderId="1" xfId="2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0" fontId="17" fillId="0" borderId="1" xfId="2" applyNumberFormat="1" applyFont="1" applyBorder="1" applyAlignment="1">
      <alignment horizontal="center"/>
    </xf>
    <xf numFmtId="10" fontId="5" fillId="0" borderId="1" xfId="2" applyNumberFormat="1" applyFont="1" applyFill="1" applyBorder="1" applyAlignment="1">
      <alignment horizontal="center"/>
    </xf>
    <xf numFmtId="10" fontId="3" fillId="0" borderId="1" xfId="2" applyNumberFormat="1" applyFont="1" applyFill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10" fontId="5" fillId="0" borderId="1" xfId="2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10" fontId="17" fillId="0" borderId="2" xfId="2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shrinkToFit="1"/>
    </xf>
    <xf numFmtId="3" fontId="3" fillId="2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3" fontId="5" fillId="2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10" fontId="22" fillId="0" borderId="1" xfId="2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0" fontId="22" fillId="0" borderId="2" xfId="2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0" fontId="3" fillId="0" borderId="4" xfId="2" applyNumberFormat="1" applyFont="1" applyBorder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0" fontId="8" fillId="0" borderId="3" xfId="2" applyNumberFormat="1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omma [0] 2" xfId="5"/>
    <cellStyle name="Comma 2" xfId="6"/>
    <cellStyle name="Comma 3" xfId="4"/>
    <cellStyle name="Hyperlink 2" xfId="7"/>
    <cellStyle name="Normal" xfId="0" builtinId="0"/>
    <cellStyle name="Normal 2" xfId="3"/>
    <cellStyle name="Normal 3" xfId="8"/>
    <cellStyle name="Percent" xfId="2" builtinId="5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5</xdr:row>
      <xdr:rowOff>0</xdr:rowOff>
    </xdr:from>
    <xdr:to>
      <xdr:col>2</xdr:col>
      <xdr:colOff>485775</xdr:colOff>
      <xdr:row>5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962275" y="698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0</xdr:rowOff>
    </xdr:from>
    <xdr:to>
      <xdr:col>2</xdr:col>
      <xdr:colOff>485775</xdr:colOff>
      <xdr:row>5</xdr:row>
      <xdr:rowOff>190500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47975" y="701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24</xdr:row>
      <xdr:rowOff>0</xdr:rowOff>
    </xdr:from>
    <xdr:to>
      <xdr:col>2</xdr:col>
      <xdr:colOff>485775</xdr:colOff>
      <xdr:row>24</xdr:row>
      <xdr:rowOff>190500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847975" y="701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25</xdr:row>
      <xdr:rowOff>0</xdr:rowOff>
    </xdr:from>
    <xdr:to>
      <xdr:col>2</xdr:col>
      <xdr:colOff>485775</xdr:colOff>
      <xdr:row>25</xdr:row>
      <xdr:rowOff>190500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847975" y="725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25</xdr:row>
      <xdr:rowOff>0</xdr:rowOff>
    </xdr:from>
    <xdr:to>
      <xdr:col>2</xdr:col>
      <xdr:colOff>485775</xdr:colOff>
      <xdr:row>25</xdr:row>
      <xdr:rowOff>190500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25EB7978-6F07-4FEE-BEC8-FEA7FB94B866}"/>
            </a:ext>
          </a:extLst>
        </xdr:cNvPr>
        <xdr:cNvSpPr txBox="1">
          <a:spLocks noChangeArrowheads="1"/>
        </xdr:cNvSpPr>
      </xdr:nvSpPr>
      <xdr:spPr bwMode="auto">
        <a:xfrm>
          <a:off x="2873375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847975" y="701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190500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847975" y="725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I12" sqref="I12"/>
    </sheetView>
  </sheetViews>
  <sheetFormatPr defaultRowHeight="15" x14ac:dyDescent="0.25"/>
  <cols>
    <col min="1" max="1" width="34.625" style="2" customWidth="1"/>
    <col min="2" max="2" width="9.125" style="3" customWidth="1"/>
    <col min="3" max="3" width="9.125" style="2" customWidth="1"/>
    <col min="4" max="4" width="9" style="2" customWidth="1"/>
    <col min="5" max="5" width="9.375" style="2" customWidth="1"/>
    <col min="6" max="6" width="9.25" style="2" customWidth="1"/>
    <col min="7" max="7" width="9.5" style="30" customWidth="1"/>
    <col min="8" max="8" width="9" style="30" customWidth="1"/>
    <col min="9" max="210" width="9.125" style="2"/>
    <col min="211" max="211" width="38.625" style="2" customWidth="1"/>
    <col min="212" max="212" width="9.875" style="2" customWidth="1"/>
    <col min="213" max="216" width="0" style="2" hidden="1" customWidth="1"/>
    <col min="217" max="217" width="10" style="2" customWidth="1"/>
    <col min="218" max="222" width="0" style="2" hidden="1" customWidth="1"/>
    <col min="223" max="223" width="10" style="2" customWidth="1"/>
    <col min="224" max="225" width="11.875" style="2" customWidth="1"/>
    <col min="226" max="232" width="0" style="2" hidden="1" customWidth="1"/>
    <col min="233" max="466" width="9.125" style="2"/>
    <col min="467" max="467" width="38.625" style="2" customWidth="1"/>
    <col min="468" max="468" width="9.875" style="2" customWidth="1"/>
    <col min="469" max="472" width="0" style="2" hidden="1" customWidth="1"/>
    <col min="473" max="473" width="10" style="2" customWidth="1"/>
    <col min="474" max="478" width="0" style="2" hidden="1" customWidth="1"/>
    <col min="479" max="479" width="10" style="2" customWidth="1"/>
    <col min="480" max="481" width="11.875" style="2" customWidth="1"/>
    <col min="482" max="488" width="0" style="2" hidden="1" customWidth="1"/>
    <col min="489" max="722" width="9.125" style="2"/>
    <col min="723" max="723" width="38.625" style="2" customWidth="1"/>
    <col min="724" max="724" width="9.875" style="2" customWidth="1"/>
    <col min="725" max="728" width="0" style="2" hidden="1" customWidth="1"/>
    <col min="729" max="729" width="10" style="2" customWidth="1"/>
    <col min="730" max="734" width="0" style="2" hidden="1" customWidth="1"/>
    <col min="735" max="735" width="10" style="2" customWidth="1"/>
    <col min="736" max="737" width="11.875" style="2" customWidth="1"/>
    <col min="738" max="744" width="0" style="2" hidden="1" customWidth="1"/>
    <col min="745" max="978" width="9.125" style="2"/>
    <col min="979" max="979" width="38.625" style="2" customWidth="1"/>
    <col min="980" max="980" width="9.875" style="2" customWidth="1"/>
    <col min="981" max="984" width="0" style="2" hidden="1" customWidth="1"/>
    <col min="985" max="985" width="10" style="2" customWidth="1"/>
    <col min="986" max="990" width="0" style="2" hidden="1" customWidth="1"/>
    <col min="991" max="991" width="10" style="2" customWidth="1"/>
    <col min="992" max="993" width="11.875" style="2" customWidth="1"/>
    <col min="994" max="1000" width="0" style="2" hidden="1" customWidth="1"/>
    <col min="1001" max="1234" width="9.125" style="2"/>
    <col min="1235" max="1235" width="38.625" style="2" customWidth="1"/>
    <col min="1236" max="1236" width="9.875" style="2" customWidth="1"/>
    <col min="1237" max="1240" width="0" style="2" hidden="1" customWidth="1"/>
    <col min="1241" max="1241" width="10" style="2" customWidth="1"/>
    <col min="1242" max="1246" width="0" style="2" hidden="1" customWidth="1"/>
    <col min="1247" max="1247" width="10" style="2" customWidth="1"/>
    <col min="1248" max="1249" width="11.875" style="2" customWidth="1"/>
    <col min="1250" max="1256" width="0" style="2" hidden="1" customWidth="1"/>
    <col min="1257" max="1490" width="9.125" style="2"/>
    <col min="1491" max="1491" width="38.625" style="2" customWidth="1"/>
    <col min="1492" max="1492" width="9.875" style="2" customWidth="1"/>
    <col min="1493" max="1496" width="0" style="2" hidden="1" customWidth="1"/>
    <col min="1497" max="1497" width="10" style="2" customWidth="1"/>
    <col min="1498" max="1502" width="0" style="2" hidden="1" customWidth="1"/>
    <col min="1503" max="1503" width="10" style="2" customWidth="1"/>
    <col min="1504" max="1505" width="11.875" style="2" customWidth="1"/>
    <col min="1506" max="1512" width="0" style="2" hidden="1" customWidth="1"/>
    <col min="1513" max="1746" width="9.125" style="2"/>
    <col min="1747" max="1747" width="38.625" style="2" customWidth="1"/>
    <col min="1748" max="1748" width="9.875" style="2" customWidth="1"/>
    <col min="1749" max="1752" width="0" style="2" hidden="1" customWidth="1"/>
    <col min="1753" max="1753" width="10" style="2" customWidth="1"/>
    <col min="1754" max="1758" width="0" style="2" hidden="1" customWidth="1"/>
    <col min="1759" max="1759" width="10" style="2" customWidth="1"/>
    <col min="1760" max="1761" width="11.875" style="2" customWidth="1"/>
    <col min="1762" max="1768" width="0" style="2" hidden="1" customWidth="1"/>
    <col min="1769" max="2002" width="9.125" style="2"/>
    <col min="2003" max="2003" width="38.625" style="2" customWidth="1"/>
    <col min="2004" max="2004" width="9.875" style="2" customWidth="1"/>
    <col min="2005" max="2008" width="0" style="2" hidden="1" customWidth="1"/>
    <col min="2009" max="2009" width="10" style="2" customWidth="1"/>
    <col min="2010" max="2014" width="0" style="2" hidden="1" customWidth="1"/>
    <col min="2015" max="2015" width="10" style="2" customWidth="1"/>
    <col min="2016" max="2017" width="11.875" style="2" customWidth="1"/>
    <col min="2018" max="2024" width="0" style="2" hidden="1" customWidth="1"/>
    <col min="2025" max="2258" width="9.125" style="2"/>
    <col min="2259" max="2259" width="38.625" style="2" customWidth="1"/>
    <col min="2260" max="2260" width="9.875" style="2" customWidth="1"/>
    <col min="2261" max="2264" width="0" style="2" hidden="1" customWidth="1"/>
    <col min="2265" max="2265" width="10" style="2" customWidth="1"/>
    <col min="2266" max="2270" width="0" style="2" hidden="1" customWidth="1"/>
    <col min="2271" max="2271" width="10" style="2" customWidth="1"/>
    <col min="2272" max="2273" width="11.875" style="2" customWidth="1"/>
    <col min="2274" max="2280" width="0" style="2" hidden="1" customWidth="1"/>
    <col min="2281" max="2514" width="9.125" style="2"/>
    <col min="2515" max="2515" width="38.625" style="2" customWidth="1"/>
    <col min="2516" max="2516" width="9.875" style="2" customWidth="1"/>
    <col min="2517" max="2520" width="0" style="2" hidden="1" customWidth="1"/>
    <col min="2521" max="2521" width="10" style="2" customWidth="1"/>
    <col min="2522" max="2526" width="0" style="2" hidden="1" customWidth="1"/>
    <col min="2527" max="2527" width="10" style="2" customWidth="1"/>
    <col min="2528" max="2529" width="11.875" style="2" customWidth="1"/>
    <col min="2530" max="2536" width="0" style="2" hidden="1" customWidth="1"/>
    <col min="2537" max="2770" width="9.125" style="2"/>
    <col min="2771" max="2771" width="38.625" style="2" customWidth="1"/>
    <col min="2772" max="2772" width="9.875" style="2" customWidth="1"/>
    <col min="2773" max="2776" width="0" style="2" hidden="1" customWidth="1"/>
    <col min="2777" max="2777" width="10" style="2" customWidth="1"/>
    <col min="2778" max="2782" width="0" style="2" hidden="1" customWidth="1"/>
    <col min="2783" max="2783" width="10" style="2" customWidth="1"/>
    <col min="2784" max="2785" width="11.875" style="2" customWidth="1"/>
    <col min="2786" max="2792" width="0" style="2" hidden="1" customWidth="1"/>
    <col min="2793" max="3026" width="9.125" style="2"/>
    <col min="3027" max="3027" width="38.625" style="2" customWidth="1"/>
    <col min="3028" max="3028" width="9.875" style="2" customWidth="1"/>
    <col min="3029" max="3032" width="0" style="2" hidden="1" customWidth="1"/>
    <col min="3033" max="3033" width="10" style="2" customWidth="1"/>
    <col min="3034" max="3038" width="0" style="2" hidden="1" customWidth="1"/>
    <col min="3039" max="3039" width="10" style="2" customWidth="1"/>
    <col min="3040" max="3041" width="11.875" style="2" customWidth="1"/>
    <col min="3042" max="3048" width="0" style="2" hidden="1" customWidth="1"/>
    <col min="3049" max="3282" width="9.125" style="2"/>
    <col min="3283" max="3283" width="38.625" style="2" customWidth="1"/>
    <col min="3284" max="3284" width="9.875" style="2" customWidth="1"/>
    <col min="3285" max="3288" width="0" style="2" hidden="1" customWidth="1"/>
    <col min="3289" max="3289" width="10" style="2" customWidth="1"/>
    <col min="3290" max="3294" width="0" style="2" hidden="1" customWidth="1"/>
    <col min="3295" max="3295" width="10" style="2" customWidth="1"/>
    <col min="3296" max="3297" width="11.875" style="2" customWidth="1"/>
    <col min="3298" max="3304" width="0" style="2" hidden="1" customWidth="1"/>
    <col min="3305" max="3538" width="9.125" style="2"/>
    <col min="3539" max="3539" width="38.625" style="2" customWidth="1"/>
    <col min="3540" max="3540" width="9.875" style="2" customWidth="1"/>
    <col min="3541" max="3544" width="0" style="2" hidden="1" customWidth="1"/>
    <col min="3545" max="3545" width="10" style="2" customWidth="1"/>
    <col min="3546" max="3550" width="0" style="2" hidden="1" customWidth="1"/>
    <col min="3551" max="3551" width="10" style="2" customWidth="1"/>
    <col min="3552" max="3553" width="11.875" style="2" customWidth="1"/>
    <col min="3554" max="3560" width="0" style="2" hidden="1" customWidth="1"/>
    <col min="3561" max="3794" width="9.125" style="2"/>
    <col min="3795" max="3795" width="38.625" style="2" customWidth="1"/>
    <col min="3796" max="3796" width="9.875" style="2" customWidth="1"/>
    <col min="3797" max="3800" width="0" style="2" hidden="1" customWidth="1"/>
    <col min="3801" max="3801" width="10" style="2" customWidth="1"/>
    <col min="3802" max="3806" width="0" style="2" hidden="1" customWidth="1"/>
    <col min="3807" max="3807" width="10" style="2" customWidth="1"/>
    <col min="3808" max="3809" width="11.875" style="2" customWidth="1"/>
    <col min="3810" max="3816" width="0" style="2" hidden="1" customWidth="1"/>
    <col min="3817" max="4050" width="9.125" style="2"/>
    <col min="4051" max="4051" width="38.625" style="2" customWidth="1"/>
    <col min="4052" max="4052" width="9.875" style="2" customWidth="1"/>
    <col min="4053" max="4056" width="0" style="2" hidden="1" customWidth="1"/>
    <col min="4057" max="4057" width="10" style="2" customWidth="1"/>
    <col min="4058" max="4062" width="0" style="2" hidden="1" customWidth="1"/>
    <col min="4063" max="4063" width="10" style="2" customWidth="1"/>
    <col min="4064" max="4065" width="11.875" style="2" customWidth="1"/>
    <col min="4066" max="4072" width="0" style="2" hidden="1" customWidth="1"/>
    <col min="4073" max="4306" width="9.125" style="2"/>
    <col min="4307" max="4307" width="38.625" style="2" customWidth="1"/>
    <col min="4308" max="4308" width="9.875" style="2" customWidth="1"/>
    <col min="4309" max="4312" width="0" style="2" hidden="1" customWidth="1"/>
    <col min="4313" max="4313" width="10" style="2" customWidth="1"/>
    <col min="4314" max="4318" width="0" style="2" hidden="1" customWidth="1"/>
    <col min="4319" max="4319" width="10" style="2" customWidth="1"/>
    <col min="4320" max="4321" width="11.875" style="2" customWidth="1"/>
    <col min="4322" max="4328" width="0" style="2" hidden="1" customWidth="1"/>
    <col min="4329" max="4562" width="9.125" style="2"/>
    <col min="4563" max="4563" width="38.625" style="2" customWidth="1"/>
    <col min="4564" max="4564" width="9.875" style="2" customWidth="1"/>
    <col min="4565" max="4568" width="0" style="2" hidden="1" customWidth="1"/>
    <col min="4569" max="4569" width="10" style="2" customWidth="1"/>
    <col min="4570" max="4574" width="0" style="2" hidden="1" customWidth="1"/>
    <col min="4575" max="4575" width="10" style="2" customWidth="1"/>
    <col min="4576" max="4577" width="11.875" style="2" customWidth="1"/>
    <col min="4578" max="4584" width="0" style="2" hidden="1" customWidth="1"/>
    <col min="4585" max="4818" width="9.125" style="2"/>
    <col min="4819" max="4819" width="38.625" style="2" customWidth="1"/>
    <col min="4820" max="4820" width="9.875" style="2" customWidth="1"/>
    <col min="4821" max="4824" width="0" style="2" hidden="1" customWidth="1"/>
    <col min="4825" max="4825" width="10" style="2" customWidth="1"/>
    <col min="4826" max="4830" width="0" style="2" hidden="1" customWidth="1"/>
    <col min="4831" max="4831" width="10" style="2" customWidth="1"/>
    <col min="4832" max="4833" width="11.875" style="2" customWidth="1"/>
    <col min="4834" max="4840" width="0" style="2" hidden="1" customWidth="1"/>
    <col min="4841" max="5074" width="9.125" style="2"/>
    <col min="5075" max="5075" width="38.625" style="2" customWidth="1"/>
    <col min="5076" max="5076" width="9.875" style="2" customWidth="1"/>
    <col min="5077" max="5080" width="0" style="2" hidden="1" customWidth="1"/>
    <col min="5081" max="5081" width="10" style="2" customWidth="1"/>
    <col min="5082" max="5086" width="0" style="2" hidden="1" customWidth="1"/>
    <col min="5087" max="5087" width="10" style="2" customWidth="1"/>
    <col min="5088" max="5089" width="11.875" style="2" customWidth="1"/>
    <col min="5090" max="5096" width="0" style="2" hidden="1" customWidth="1"/>
    <col min="5097" max="5330" width="9.125" style="2"/>
    <col min="5331" max="5331" width="38.625" style="2" customWidth="1"/>
    <col min="5332" max="5332" width="9.875" style="2" customWidth="1"/>
    <col min="5333" max="5336" width="0" style="2" hidden="1" customWidth="1"/>
    <col min="5337" max="5337" width="10" style="2" customWidth="1"/>
    <col min="5338" max="5342" width="0" style="2" hidden="1" customWidth="1"/>
    <col min="5343" max="5343" width="10" style="2" customWidth="1"/>
    <col min="5344" max="5345" width="11.875" style="2" customWidth="1"/>
    <col min="5346" max="5352" width="0" style="2" hidden="1" customWidth="1"/>
    <col min="5353" max="5586" width="9.125" style="2"/>
    <col min="5587" max="5587" width="38.625" style="2" customWidth="1"/>
    <col min="5588" max="5588" width="9.875" style="2" customWidth="1"/>
    <col min="5589" max="5592" width="0" style="2" hidden="1" customWidth="1"/>
    <col min="5593" max="5593" width="10" style="2" customWidth="1"/>
    <col min="5594" max="5598" width="0" style="2" hidden="1" customWidth="1"/>
    <col min="5599" max="5599" width="10" style="2" customWidth="1"/>
    <col min="5600" max="5601" width="11.875" style="2" customWidth="1"/>
    <col min="5602" max="5608" width="0" style="2" hidden="1" customWidth="1"/>
    <col min="5609" max="5842" width="9.125" style="2"/>
    <col min="5843" max="5843" width="38.625" style="2" customWidth="1"/>
    <col min="5844" max="5844" width="9.875" style="2" customWidth="1"/>
    <col min="5845" max="5848" width="0" style="2" hidden="1" customWidth="1"/>
    <col min="5849" max="5849" width="10" style="2" customWidth="1"/>
    <col min="5850" max="5854" width="0" style="2" hidden="1" customWidth="1"/>
    <col min="5855" max="5855" width="10" style="2" customWidth="1"/>
    <col min="5856" max="5857" width="11.875" style="2" customWidth="1"/>
    <col min="5858" max="5864" width="0" style="2" hidden="1" customWidth="1"/>
    <col min="5865" max="6098" width="9.125" style="2"/>
    <col min="6099" max="6099" width="38.625" style="2" customWidth="1"/>
    <col min="6100" max="6100" width="9.875" style="2" customWidth="1"/>
    <col min="6101" max="6104" width="0" style="2" hidden="1" customWidth="1"/>
    <col min="6105" max="6105" width="10" style="2" customWidth="1"/>
    <col min="6106" max="6110" width="0" style="2" hidden="1" customWidth="1"/>
    <col min="6111" max="6111" width="10" style="2" customWidth="1"/>
    <col min="6112" max="6113" width="11.875" style="2" customWidth="1"/>
    <col min="6114" max="6120" width="0" style="2" hidden="1" customWidth="1"/>
    <col min="6121" max="6354" width="9.125" style="2"/>
    <col min="6355" max="6355" width="38.625" style="2" customWidth="1"/>
    <col min="6356" max="6356" width="9.875" style="2" customWidth="1"/>
    <col min="6357" max="6360" width="0" style="2" hidden="1" customWidth="1"/>
    <col min="6361" max="6361" width="10" style="2" customWidth="1"/>
    <col min="6362" max="6366" width="0" style="2" hidden="1" customWidth="1"/>
    <col min="6367" max="6367" width="10" style="2" customWidth="1"/>
    <col min="6368" max="6369" width="11.875" style="2" customWidth="1"/>
    <col min="6370" max="6376" width="0" style="2" hidden="1" customWidth="1"/>
    <col min="6377" max="6610" width="9.125" style="2"/>
    <col min="6611" max="6611" width="38.625" style="2" customWidth="1"/>
    <col min="6612" max="6612" width="9.875" style="2" customWidth="1"/>
    <col min="6613" max="6616" width="0" style="2" hidden="1" customWidth="1"/>
    <col min="6617" max="6617" width="10" style="2" customWidth="1"/>
    <col min="6618" max="6622" width="0" style="2" hidden="1" customWidth="1"/>
    <col min="6623" max="6623" width="10" style="2" customWidth="1"/>
    <col min="6624" max="6625" width="11.875" style="2" customWidth="1"/>
    <col min="6626" max="6632" width="0" style="2" hidden="1" customWidth="1"/>
    <col min="6633" max="6866" width="9.125" style="2"/>
    <col min="6867" max="6867" width="38.625" style="2" customWidth="1"/>
    <col min="6868" max="6868" width="9.875" style="2" customWidth="1"/>
    <col min="6869" max="6872" width="0" style="2" hidden="1" customWidth="1"/>
    <col min="6873" max="6873" width="10" style="2" customWidth="1"/>
    <col min="6874" max="6878" width="0" style="2" hidden="1" customWidth="1"/>
    <col min="6879" max="6879" width="10" style="2" customWidth="1"/>
    <col min="6880" max="6881" width="11.875" style="2" customWidth="1"/>
    <col min="6882" max="6888" width="0" style="2" hidden="1" customWidth="1"/>
    <col min="6889" max="7122" width="9.125" style="2"/>
    <col min="7123" max="7123" width="38.625" style="2" customWidth="1"/>
    <col min="7124" max="7124" width="9.875" style="2" customWidth="1"/>
    <col min="7125" max="7128" width="0" style="2" hidden="1" customWidth="1"/>
    <col min="7129" max="7129" width="10" style="2" customWidth="1"/>
    <col min="7130" max="7134" width="0" style="2" hidden="1" customWidth="1"/>
    <col min="7135" max="7135" width="10" style="2" customWidth="1"/>
    <col min="7136" max="7137" width="11.875" style="2" customWidth="1"/>
    <col min="7138" max="7144" width="0" style="2" hidden="1" customWidth="1"/>
    <col min="7145" max="7378" width="9.125" style="2"/>
    <col min="7379" max="7379" width="38.625" style="2" customWidth="1"/>
    <col min="7380" max="7380" width="9.875" style="2" customWidth="1"/>
    <col min="7381" max="7384" width="0" style="2" hidden="1" customWidth="1"/>
    <col min="7385" max="7385" width="10" style="2" customWidth="1"/>
    <col min="7386" max="7390" width="0" style="2" hidden="1" customWidth="1"/>
    <col min="7391" max="7391" width="10" style="2" customWidth="1"/>
    <col min="7392" max="7393" width="11.875" style="2" customWidth="1"/>
    <col min="7394" max="7400" width="0" style="2" hidden="1" customWidth="1"/>
    <col min="7401" max="7634" width="9.125" style="2"/>
    <col min="7635" max="7635" width="38.625" style="2" customWidth="1"/>
    <col min="7636" max="7636" width="9.875" style="2" customWidth="1"/>
    <col min="7637" max="7640" width="0" style="2" hidden="1" customWidth="1"/>
    <col min="7641" max="7641" width="10" style="2" customWidth="1"/>
    <col min="7642" max="7646" width="0" style="2" hidden="1" customWidth="1"/>
    <col min="7647" max="7647" width="10" style="2" customWidth="1"/>
    <col min="7648" max="7649" width="11.875" style="2" customWidth="1"/>
    <col min="7650" max="7656" width="0" style="2" hidden="1" customWidth="1"/>
    <col min="7657" max="7890" width="9.125" style="2"/>
    <col min="7891" max="7891" width="38.625" style="2" customWidth="1"/>
    <col min="7892" max="7892" width="9.875" style="2" customWidth="1"/>
    <col min="7893" max="7896" width="0" style="2" hidden="1" customWidth="1"/>
    <col min="7897" max="7897" width="10" style="2" customWidth="1"/>
    <col min="7898" max="7902" width="0" style="2" hidden="1" customWidth="1"/>
    <col min="7903" max="7903" width="10" style="2" customWidth="1"/>
    <col min="7904" max="7905" width="11.875" style="2" customWidth="1"/>
    <col min="7906" max="7912" width="0" style="2" hidden="1" customWidth="1"/>
    <col min="7913" max="8146" width="9.125" style="2"/>
    <col min="8147" max="8147" width="38.625" style="2" customWidth="1"/>
    <col min="8148" max="8148" width="9.875" style="2" customWidth="1"/>
    <col min="8149" max="8152" width="0" style="2" hidden="1" customWidth="1"/>
    <col min="8153" max="8153" width="10" style="2" customWidth="1"/>
    <col min="8154" max="8158" width="0" style="2" hidden="1" customWidth="1"/>
    <col min="8159" max="8159" width="10" style="2" customWidth="1"/>
    <col min="8160" max="8161" width="11.875" style="2" customWidth="1"/>
    <col min="8162" max="8168" width="0" style="2" hidden="1" customWidth="1"/>
    <col min="8169" max="8402" width="9.125" style="2"/>
    <col min="8403" max="8403" width="38.625" style="2" customWidth="1"/>
    <col min="8404" max="8404" width="9.875" style="2" customWidth="1"/>
    <col min="8405" max="8408" width="0" style="2" hidden="1" customWidth="1"/>
    <col min="8409" max="8409" width="10" style="2" customWidth="1"/>
    <col min="8410" max="8414" width="0" style="2" hidden="1" customWidth="1"/>
    <col min="8415" max="8415" width="10" style="2" customWidth="1"/>
    <col min="8416" max="8417" width="11.875" style="2" customWidth="1"/>
    <col min="8418" max="8424" width="0" style="2" hidden="1" customWidth="1"/>
    <col min="8425" max="8658" width="9.125" style="2"/>
    <col min="8659" max="8659" width="38.625" style="2" customWidth="1"/>
    <col min="8660" max="8660" width="9.875" style="2" customWidth="1"/>
    <col min="8661" max="8664" width="0" style="2" hidden="1" customWidth="1"/>
    <col min="8665" max="8665" width="10" style="2" customWidth="1"/>
    <col min="8666" max="8670" width="0" style="2" hidden="1" customWidth="1"/>
    <col min="8671" max="8671" width="10" style="2" customWidth="1"/>
    <col min="8672" max="8673" width="11.875" style="2" customWidth="1"/>
    <col min="8674" max="8680" width="0" style="2" hidden="1" customWidth="1"/>
    <col min="8681" max="8914" width="9.125" style="2"/>
    <col min="8915" max="8915" width="38.625" style="2" customWidth="1"/>
    <col min="8916" max="8916" width="9.875" style="2" customWidth="1"/>
    <col min="8917" max="8920" width="0" style="2" hidden="1" customWidth="1"/>
    <col min="8921" max="8921" width="10" style="2" customWidth="1"/>
    <col min="8922" max="8926" width="0" style="2" hidden="1" customWidth="1"/>
    <col min="8927" max="8927" width="10" style="2" customWidth="1"/>
    <col min="8928" max="8929" width="11.875" style="2" customWidth="1"/>
    <col min="8930" max="8936" width="0" style="2" hidden="1" customWidth="1"/>
    <col min="8937" max="9170" width="9.125" style="2"/>
    <col min="9171" max="9171" width="38.625" style="2" customWidth="1"/>
    <col min="9172" max="9172" width="9.875" style="2" customWidth="1"/>
    <col min="9173" max="9176" width="0" style="2" hidden="1" customWidth="1"/>
    <col min="9177" max="9177" width="10" style="2" customWidth="1"/>
    <col min="9178" max="9182" width="0" style="2" hidden="1" customWidth="1"/>
    <col min="9183" max="9183" width="10" style="2" customWidth="1"/>
    <col min="9184" max="9185" width="11.875" style="2" customWidth="1"/>
    <col min="9186" max="9192" width="0" style="2" hidden="1" customWidth="1"/>
    <col min="9193" max="9426" width="9.125" style="2"/>
    <col min="9427" max="9427" width="38.625" style="2" customWidth="1"/>
    <col min="9428" max="9428" width="9.875" style="2" customWidth="1"/>
    <col min="9429" max="9432" width="0" style="2" hidden="1" customWidth="1"/>
    <col min="9433" max="9433" width="10" style="2" customWidth="1"/>
    <col min="9434" max="9438" width="0" style="2" hidden="1" customWidth="1"/>
    <col min="9439" max="9439" width="10" style="2" customWidth="1"/>
    <col min="9440" max="9441" width="11.875" style="2" customWidth="1"/>
    <col min="9442" max="9448" width="0" style="2" hidden="1" customWidth="1"/>
    <col min="9449" max="9682" width="9.125" style="2"/>
    <col min="9683" max="9683" width="38.625" style="2" customWidth="1"/>
    <col min="9684" max="9684" width="9.875" style="2" customWidth="1"/>
    <col min="9685" max="9688" width="0" style="2" hidden="1" customWidth="1"/>
    <col min="9689" max="9689" width="10" style="2" customWidth="1"/>
    <col min="9690" max="9694" width="0" style="2" hidden="1" customWidth="1"/>
    <col min="9695" max="9695" width="10" style="2" customWidth="1"/>
    <col min="9696" max="9697" width="11.875" style="2" customWidth="1"/>
    <col min="9698" max="9704" width="0" style="2" hidden="1" customWidth="1"/>
    <col min="9705" max="9938" width="9.125" style="2"/>
    <col min="9939" max="9939" width="38.625" style="2" customWidth="1"/>
    <col min="9940" max="9940" width="9.875" style="2" customWidth="1"/>
    <col min="9941" max="9944" width="0" style="2" hidden="1" customWidth="1"/>
    <col min="9945" max="9945" width="10" style="2" customWidth="1"/>
    <col min="9946" max="9950" width="0" style="2" hidden="1" customWidth="1"/>
    <col min="9951" max="9951" width="10" style="2" customWidth="1"/>
    <col min="9952" max="9953" width="11.875" style="2" customWidth="1"/>
    <col min="9954" max="9960" width="0" style="2" hidden="1" customWidth="1"/>
    <col min="9961" max="10194" width="9.125" style="2"/>
    <col min="10195" max="10195" width="38.625" style="2" customWidth="1"/>
    <col min="10196" max="10196" width="9.875" style="2" customWidth="1"/>
    <col min="10197" max="10200" width="0" style="2" hidden="1" customWidth="1"/>
    <col min="10201" max="10201" width="10" style="2" customWidth="1"/>
    <col min="10202" max="10206" width="0" style="2" hidden="1" customWidth="1"/>
    <col min="10207" max="10207" width="10" style="2" customWidth="1"/>
    <col min="10208" max="10209" width="11.875" style="2" customWidth="1"/>
    <col min="10210" max="10216" width="0" style="2" hidden="1" customWidth="1"/>
    <col min="10217" max="10450" width="9.125" style="2"/>
    <col min="10451" max="10451" width="38.625" style="2" customWidth="1"/>
    <col min="10452" max="10452" width="9.875" style="2" customWidth="1"/>
    <col min="10453" max="10456" width="0" style="2" hidden="1" customWidth="1"/>
    <col min="10457" max="10457" width="10" style="2" customWidth="1"/>
    <col min="10458" max="10462" width="0" style="2" hidden="1" customWidth="1"/>
    <col min="10463" max="10463" width="10" style="2" customWidth="1"/>
    <col min="10464" max="10465" width="11.875" style="2" customWidth="1"/>
    <col min="10466" max="10472" width="0" style="2" hidden="1" customWidth="1"/>
    <col min="10473" max="10706" width="9.125" style="2"/>
    <col min="10707" max="10707" width="38.625" style="2" customWidth="1"/>
    <col min="10708" max="10708" width="9.875" style="2" customWidth="1"/>
    <col min="10709" max="10712" width="0" style="2" hidden="1" customWidth="1"/>
    <col min="10713" max="10713" width="10" style="2" customWidth="1"/>
    <col min="10714" max="10718" width="0" style="2" hidden="1" customWidth="1"/>
    <col min="10719" max="10719" width="10" style="2" customWidth="1"/>
    <col min="10720" max="10721" width="11.875" style="2" customWidth="1"/>
    <col min="10722" max="10728" width="0" style="2" hidden="1" customWidth="1"/>
    <col min="10729" max="10962" width="9.125" style="2"/>
    <col min="10963" max="10963" width="38.625" style="2" customWidth="1"/>
    <col min="10964" max="10964" width="9.875" style="2" customWidth="1"/>
    <col min="10965" max="10968" width="0" style="2" hidden="1" customWidth="1"/>
    <col min="10969" max="10969" width="10" style="2" customWidth="1"/>
    <col min="10970" max="10974" width="0" style="2" hidden="1" customWidth="1"/>
    <col min="10975" max="10975" width="10" style="2" customWidth="1"/>
    <col min="10976" max="10977" width="11.875" style="2" customWidth="1"/>
    <col min="10978" max="10984" width="0" style="2" hidden="1" customWidth="1"/>
    <col min="10985" max="11218" width="9.125" style="2"/>
    <col min="11219" max="11219" width="38.625" style="2" customWidth="1"/>
    <col min="11220" max="11220" width="9.875" style="2" customWidth="1"/>
    <col min="11221" max="11224" width="0" style="2" hidden="1" customWidth="1"/>
    <col min="11225" max="11225" width="10" style="2" customWidth="1"/>
    <col min="11226" max="11230" width="0" style="2" hidden="1" customWidth="1"/>
    <col min="11231" max="11231" width="10" style="2" customWidth="1"/>
    <col min="11232" max="11233" width="11.875" style="2" customWidth="1"/>
    <col min="11234" max="11240" width="0" style="2" hidden="1" customWidth="1"/>
    <col min="11241" max="11474" width="9.125" style="2"/>
    <col min="11475" max="11475" width="38.625" style="2" customWidth="1"/>
    <col min="11476" max="11476" width="9.875" style="2" customWidth="1"/>
    <col min="11477" max="11480" width="0" style="2" hidden="1" customWidth="1"/>
    <col min="11481" max="11481" width="10" style="2" customWidth="1"/>
    <col min="11482" max="11486" width="0" style="2" hidden="1" customWidth="1"/>
    <col min="11487" max="11487" width="10" style="2" customWidth="1"/>
    <col min="11488" max="11489" width="11.875" style="2" customWidth="1"/>
    <col min="11490" max="11496" width="0" style="2" hidden="1" customWidth="1"/>
    <col min="11497" max="11730" width="9.125" style="2"/>
    <col min="11731" max="11731" width="38.625" style="2" customWidth="1"/>
    <col min="11732" max="11732" width="9.875" style="2" customWidth="1"/>
    <col min="11733" max="11736" width="0" style="2" hidden="1" customWidth="1"/>
    <col min="11737" max="11737" width="10" style="2" customWidth="1"/>
    <col min="11738" max="11742" width="0" style="2" hidden="1" customWidth="1"/>
    <col min="11743" max="11743" width="10" style="2" customWidth="1"/>
    <col min="11744" max="11745" width="11.875" style="2" customWidth="1"/>
    <col min="11746" max="11752" width="0" style="2" hidden="1" customWidth="1"/>
    <col min="11753" max="11986" width="9.125" style="2"/>
    <col min="11987" max="11987" width="38.625" style="2" customWidth="1"/>
    <col min="11988" max="11988" width="9.875" style="2" customWidth="1"/>
    <col min="11989" max="11992" width="0" style="2" hidden="1" customWidth="1"/>
    <col min="11993" max="11993" width="10" style="2" customWidth="1"/>
    <col min="11994" max="11998" width="0" style="2" hidden="1" customWidth="1"/>
    <col min="11999" max="11999" width="10" style="2" customWidth="1"/>
    <col min="12000" max="12001" width="11.875" style="2" customWidth="1"/>
    <col min="12002" max="12008" width="0" style="2" hidden="1" customWidth="1"/>
    <col min="12009" max="12242" width="9.125" style="2"/>
    <col min="12243" max="12243" width="38.625" style="2" customWidth="1"/>
    <col min="12244" max="12244" width="9.875" style="2" customWidth="1"/>
    <col min="12245" max="12248" width="0" style="2" hidden="1" customWidth="1"/>
    <col min="12249" max="12249" width="10" style="2" customWidth="1"/>
    <col min="12250" max="12254" width="0" style="2" hidden="1" customWidth="1"/>
    <col min="12255" max="12255" width="10" style="2" customWidth="1"/>
    <col min="12256" max="12257" width="11.875" style="2" customWidth="1"/>
    <col min="12258" max="12264" width="0" style="2" hidden="1" customWidth="1"/>
    <col min="12265" max="12498" width="9.125" style="2"/>
    <col min="12499" max="12499" width="38.625" style="2" customWidth="1"/>
    <col min="12500" max="12500" width="9.875" style="2" customWidth="1"/>
    <col min="12501" max="12504" width="0" style="2" hidden="1" customWidth="1"/>
    <col min="12505" max="12505" width="10" style="2" customWidth="1"/>
    <col min="12506" max="12510" width="0" style="2" hidden="1" customWidth="1"/>
    <col min="12511" max="12511" width="10" style="2" customWidth="1"/>
    <col min="12512" max="12513" width="11.875" style="2" customWidth="1"/>
    <col min="12514" max="12520" width="0" style="2" hidden="1" customWidth="1"/>
    <col min="12521" max="12754" width="9.125" style="2"/>
    <col min="12755" max="12755" width="38.625" style="2" customWidth="1"/>
    <col min="12756" max="12756" width="9.875" style="2" customWidth="1"/>
    <col min="12757" max="12760" width="0" style="2" hidden="1" customWidth="1"/>
    <col min="12761" max="12761" width="10" style="2" customWidth="1"/>
    <col min="12762" max="12766" width="0" style="2" hidden="1" customWidth="1"/>
    <col min="12767" max="12767" width="10" style="2" customWidth="1"/>
    <col min="12768" max="12769" width="11.875" style="2" customWidth="1"/>
    <col min="12770" max="12776" width="0" style="2" hidden="1" customWidth="1"/>
    <col min="12777" max="13010" width="9.125" style="2"/>
    <col min="13011" max="13011" width="38.625" style="2" customWidth="1"/>
    <col min="13012" max="13012" width="9.875" style="2" customWidth="1"/>
    <col min="13013" max="13016" width="0" style="2" hidden="1" customWidth="1"/>
    <col min="13017" max="13017" width="10" style="2" customWidth="1"/>
    <col min="13018" max="13022" width="0" style="2" hidden="1" customWidth="1"/>
    <col min="13023" max="13023" width="10" style="2" customWidth="1"/>
    <col min="13024" max="13025" width="11.875" style="2" customWidth="1"/>
    <col min="13026" max="13032" width="0" style="2" hidden="1" customWidth="1"/>
    <col min="13033" max="13266" width="9.125" style="2"/>
    <col min="13267" max="13267" width="38.625" style="2" customWidth="1"/>
    <col min="13268" max="13268" width="9.875" style="2" customWidth="1"/>
    <col min="13269" max="13272" width="0" style="2" hidden="1" customWidth="1"/>
    <col min="13273" max="13273" width="10" style="2" customWidth="1"/>
    <col min="13274" max="13278" width="0" style="2" hidden="1" customWidth="1"/>
    <col min="13279" max="13279" width="10" style="2" customWidth="1"/>
    <col min="13280" max="13281" width="11.875" style="2" customWidth="1"/>
    <col min="13282" max="13288" width="0" style="2" hidden="1" customWidth="1"/>
    <col min="13289" max="13522" width="9.125" style="2"/>
    <col min="13523" max="13523" width="38.625" style="2" customWidth="1"/>
    <col min="13524" max="13524" width="9.875" style="2" customWidth="1"/>
    <col min="13525" max="13528" width="0" style="2" hidden="1" customWidth="1"/>
    <col min="13529" max="13529" width="10" style="2" customWidth="1"/>
    <col min="13530" max="13534" width="0" style="2" hidden="1" customWidth="1"/>
    <col min="13535" max="13535" width="10" style="2" customWidth="1"/>
    <col min="13536" max="13537" width="11.875" style="2" customWidth="1"/>
    <col min="13538" max="13544" width="0" style="2" hidden="1" customWidth="1"/>
    <col min="13545" max="13778" width="9.125" style="2"/>
    <col min="13779" max="13779" width="38.625" style="2" customWidth="1"/>
    <col min="13780" max="13780" width="9.875" style="2" customWidth="1"/>
    <col min="13781" max="13784" width="0" style="2" hidden="1" customWidth="1"/>
    <col min="13785" max="13785" width="10" style="2" customWidth="1"/>
    <col min="13786" max="13790" width="0" style="2" hidden="1" customWidth="1"/>
    <col min="13791" max="13791" width="10" style="2" customWidth="1"/>
    <col min="13792" max="13793" width="11.875" style="2" customWidth="1"/>
    <col min="13794" max="13800" width="0" style="2" hidden="1" customWidth="1"/>
    <col min="13801" max="14034" width="9.125" style="2"/>
    <col min="14035" max="14035" width="38.625" style="2" customWidth="1"/>
    <col min="14036" max="14036" width="9.875" style="2" customWidth="1"/>
    <col min="14037" max="14040" width="0" style="2" hidden="1" customWidth="1"/>
    <col min="14041" max="14041" width="10" style="2" customWidth="1"/>
    <col min="14042" max="14046" width="0" style="2" hidden="1" customWidth="1"/>
    <col min="14047" max="14047" width="10" style="2" customWidth="1"/>
    <col min="14048" max="14049" width="11.875" style="2" customWidth="1"/>
    <col min="14050" max="14056" width="0" style="2" hidden="1" customWidth="1"/>
    <col min="14057" max="14290" width="9.125" style="2"/>
    <col min="14291" max="14291" width="38.625" style="2" customWidth="1"/>
    <col min="14292" max="14292" width="9.875" style="2" customWidth="1"/>
    <col min="14293" max="14296" width="0" style="2" hidden="1" customWidth="1"/>
    <col min="14297" max="14297" width="10" style="2" customWidth="1"/>
    <col min="14298" max="14302" width="0" style="2" hidden="1" customWidth="1"/>
    <col min="14303" max="14303" width="10" style="2" customWidth="1"/>
    <col min="14304" max="14305" width="11.875" style="2" customWidth="1"/>
    <col min="14306" max="14312" width="0" style="2" hidden="1" customWidth="1"/>
    <col min="14313" max="14546" width="9.125" style="2"/>
    <col min="14547" max="14547" width="38.625" style="2" customWidth="1"/>
    <col min="14548" max="14548" width="9.875" style="2" customWidth="1"/>
    <col min="14549" max="14552" width="0" style="2" hidden="1" customWidth="1"/>
    <col min="14553" max="14553" width="10" style="2" customWidth="1"/>
    <col min="14554" max="14558" width="0" style="2" hidden="1" customWidth="1"/>
    <col min="14559" max="14559" width="10" style="2" customWidth="1"/>
    <col min="14560" max="14561" width="11.875" style="2" customWidth="1"/>
    <col min="14562" max="14568" width="0" style="2" hidden="1" customWidth="1"/>
    <col min="14569" max="14802" width="9.125" style="2"/>
    <col min="14803" max="14803" width="38.625" style="2" customWidth="1"/>
    <col min="14804" max="14804" width="9.875" style="2" customWidth="1"/>
    <col min="14805" max="14808" width="0" style="2" hidden="1" customWidth="1"/>
    <col min="14809" max="14809" width="10" style="2" customWidth="1"/>
    <col min="14810" max="14814" width="0" style="2" hidden="1" customWidth="1"/>
    <col min="14815" max="14815" width="10" style="2" customWidth="1"/>
    <col min="14816" max="14817" width="11.875" style="2" customWidth="1"/>
    <col min="14818" max="14824" width="0" style="2" hidden="1" customWidth="1"/>
    <col min="14825" max="15058" width="9.125" style="2"/>
    <col min="15059" max="15059" width="38.625" style="2" customWidth="1"/>
    <col min="15060" max="15060" width="9.875" style="2" customWidth="1"/>
    <col min="15061" max="15064" width="0" style="2" hidden="1" customWidth="1"/>
    <col min="15065" max="15065" width="10" style="2" customWidth="1"/>
    <col min="15066" max="15070" width="0" style="2" hidden="1" customWidth="1"/>
    <col min="15071" max="15071" width="10" style="2" customWidth="1"/>
    <col min="15072" max="15073" width="11.875" style="2" customWidth="1"/>
    <col min="15074" max="15080" width="0" style="2" hidden="1" customWidth="1"/>
    <col min="15081" max="15314" width="9.125" style="2"/>
    <col min="15315" max="15315" width="38.625" style="2" customWidth="1"/>
    <col min="15316" max="15316" width="9.875" style="2" customWidth="1"/>
    <col min="15317" max="15320" width="0" style="2" hidden="1" customWidth="1"/>
    <col min="15321" max="15321" width="10" style="2" customWidth="1"/>
    <col min="15322" max="15326" width="0" style="2" hidden="1" customWidth="1"/>
    <col min="15327" max="15327" width="10" style="2" customWidth="1"/>
    <col min="15328" max="15329" width="11.875" style="2" customWidth="1"/>
    <col min="15330" max="15336" width="0" style="2" hidden="1" customWidth="1"/>
    <col min="15337" max="15570" width="9.125" style="2"/>
    <col min="15571" max="15571" width="38.625" style="2" customWidth="1"/>
    <col min="15572" max="15572" width="9.875" style="2" customWidth="1"/>
    <col min="15573" max="15576" width="0" style="2" hidden="1" customWidth="1"/>
    <col min="15577" max="15577" width="10" style="2" customWidth="1"/>
    <col min="15578" max="15582" width="0" style="2" hidden="1" customWidth="1"/>
    <col min="15583" max="15583" width="10" style="2" customWidth="1"/>
    <col min="15584" max="15585" width="11.875" style="2" customWidth="1"/>
    <col min="15586" max="15592" width="0" style="2" hidden="1" customWidth="1"/>
    <col min="15593" max="15826" width="9.125" style="2"/>
    <col min="15827" max="15827" width="38.625" style="2" customWidth="1"/>
    <col min="15828" max="15828" width="9.875" style="2" customWidth="1"/>
    <col min="15829" max="15832" width="0" style="2" hidden="1" customWidth="1"/>
    <col min="15833" max="15833" width="10" style="2" customWidth="1"/>
    <col min="15834" max="15838" width="0" style="2" hidden="1" customWidth="1"/>
    <col min="15839" max="15839" width="10" style="2" customWidth="1"/>
    <col min="15840" max="15841" width="11.875" style="2" customWidth="1"/>
    <col min="15842" max="15848" width="0" style="2" hidden="1" customWidth="1"/>
    <col min="15849" max="16082" width="9.125" style="2"/>
    <col min="16083" max="16083" width="38.625" style="2" customWidth="1"/>
    <col min="16084" max="16084" width="9.875" style="2" customWidth="1"/>
    <col min="16085" max="16088" width="0" style="2" hidden="1" customWidth="1"/>
    <col min="16089" max="16089" width="10" style="2" customWidth="1"/>
    <col min="16090" max="16094" width="0" style="2" hidden="1" customWidth="1"/>
    <col min="16095" max="16095" width="10" style="2" customWidth="1"/>
    <col min="16096" max="16097" width="11.875" style="2" customWidth="1"/>
    <col min="16098" max="16104" width="0" style="2" hidden="1" customWidth="1"/>
    <col min="16105" max="16378" width="9.125" style="2"/>
    <col min="16379" max="16382" width="9.125" style="2" customWidth="1"/>
    <col min="16383" max="16384" width="9.125" style="2"/>
  </cols>
  <sheetData>
    <row r="1" spans="1:8" x14ac:dyDescent="0.25">
      <c r="A1" s="120" t="s">
        <v>89</v>
      </c>
      <c r="B1" s="120"/>
      <c r="C1" s="120"/>
      <c r="D1" s="120"/>
      <c r="E1" s="120"/>
      <c r="F1" s="120"/>
      <c r="G1" s="120"/>
      <c r="H1" s="120"/>
    </row>
    <row r="2" spans="1:8" s="1" customFormat="1" ht="15.75" customHeight="1" x14ac:dyDescent="0.25">
      <c r="A2" s="118" t="s">
        <v>109</v>
      </c>
      <c r="B2" s="118"/>
      <c r="C2" s="118"/>
      <c r="D2" s="118"/>
      <c r="E2" s="118"/>
      <c r="F2" s="118"/>
      <c r="G2" s="118"/>
      <c r="H2" s="118"/>
    </row>
    <row r="3" spans="1:8" s="1" customFormat="1" ht="18" customHeight="1" x14ac:dyDescent="0.25">
      <c r="A3" s="119" t="s">
        <v>111</v>
      </c>
      <c r="B3" s="119"/>
      <c r="C3" s="119"/>
      <c r="D3" s="119"/>
      <c r="E3" s="119"/>
      <c r="F3" s="119"/>
      <c r="G3" s="119"/>
      <c r="H3" s="119"/>
    </row>
    <row r="4" spans="1:8" s="1" customFormat="1" ht="12.75" customHeight="1" x14ac:dyDescent="0.25">
      <c r="A4" s="4"/>
      <c r="B4" s="4"/>
      <c r="C4" s="4"/>
      <c r="D4" s="4"/>
      <c r="E4" s="4"/>
      <c r="F4" s="4"/>
      <c r="G4" s="31"/>
      <c r="H4" s="31"/>
    </row>
    <row r="5" spans="1:8" s="1" customFormat="1" ht="16.5" customHeight="1" x14ac:dyDescent="0.25">
      <c r="B5" s="5"/>
      <c r="C5" s="36"/>
      <c r="D5" s="36"/>
      <c r="E5" s="36"/>
      <c r="F5" s="36"/>
      <c r="G5" s="124" t="s">
        <v>57</v>
      </c>
      <c r="H5" s="124"/>
    </row>
    <row r="6" spans="1:8" ht="44.45" customHeight="1" x14ac:dyDescent="0.25">
      <c r="A6" s="117" t="s">
        <v>0</v>
      </c>
      <c r="B6" s="117" t="s">
        <v>100</v>
      </c>
      <c r="C6" s="117"/>
      <c r="D6" s="122" t="s">
        <v>97</v>
      </c>
      <c r="E6" s="117" t="s">
        <v>55</v>
      </c>
      <c r="F6" s="117" t="s">
        <v>56</v>
      </c>
      <c r="G6" s="117" t="s">
        <v>112</v>
      </c>
      <c r="H6" s="117"/>
    </row>
    <row r="7" spans="1:8" ht="79.7" customHeight="1" x14ac:dyDescent="0.25">
      <c r="A7" s="121"/>
      <c r="B7" s="46" t="s">
        <v>6</v>
      </c>
      <c r="C7" s="46" t="s">
        <v>51</v>
      </c>
      <c r="D7" s="123"/>
      <c r="E7" s="121"/>
      <c r="F7" s="121"/>
      <c r="G7" s="46" t="s">
        <v>7</v>
      </c>
      <c r="H7" s="46" t="s">
        <v>53</v>
      </c>
    </row>
    <row r="8" spans="1:8" ht="15.75" x14ac:dyDescent="0.25">
      <c r="A8" s="48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 t="s">
        <v>114</v>
      </c>
      <c r="H8" s="46" t="s">
        <v>115</v>
      </c>
    </row>
    <row r="9" spans="1:8" ht="22.5" customHeight="1" x14ac:dyDescent="0.25">
      <c r="A9" s="66" t="s">
        <v>8</v>
      </c>
      <c r="B9" s="92">
        <f>B10+B33+B36+B37</f>
        <v>675185</v>
      </c>
      <c r="C9" s="92">
        <f t="shared" ref="C9:F9" si="0">C10+C33+C36+C37</f>
        <v>675185</v>
      </c>
      <c r="D9" s="92">
        <f t="shared" si="0"/>
        <v>173634</v>
      </c>
      <c r="E9" s="92">
        <f t="shared" si="0"/>
        <v>231964.25</v>
      </c>
      <c r="F9" s="92">
        <f t="shared" si="0"/>
        <v>357440</v>
      </c>
      <c r="G9" s="93">
        <f>E9/B9</f>
        <v>0.34355658078896895</v>
      </c>
      <c r="H9" s="93">
        <f t="shared" ref="H9:H14" si="1">E9/C9</f>
        <v>0.34355658078896895</v>
      </c>
    </row>
    <row r="10" spans="1:8" ht="15.75" x14ac:dyDescent="0.25">
      <c r="A10" s="58" t="s">
        <v>9</v>
      </c>
      <c r="B10" s="94">
        <f>B11+B32</f>
        <v>384130</v>
      </c>
      <c r="C10" s="94">
        <f>C11+C32</f>
        <v>384130</v>
      </c>
      <c r="D10" s="94">
        <f>D11+D32</f>
        <v>38556</v>
      </c>
      <c r="E10" s="65">
        <f t="shared" ref="E10" si="2">E11+E31</f>
        <v>72548</v>
      </c>
      <c r="F10" s="65">
        <f>F11+F31</f>
        <v>181025</v>
      </c>
      <c r="G10" s="93">
        <f t="shared" ref="G10:G14" si="3">E10/B10</f>
        <v>0.18886314528935516</v>
      </c>
      <c r="H10" s="93">
        <f t="shared" si="1"/>
        <v>0.18886314528935516</v>
      </c>
    </row>
    <row r="11" spans="1:8" s="6" customFormat="1" ht="19.5" customHeight="1" x14ac:dyDescent="0.25">
      <c r="A11" s="58" t="s">
        <v>10</v>
      </c>
      <c r="B11" s="94">
        <f>B12+B19+B20+B22+B23+B24+B25+B26+B30</f>
        <v>384130</v>
      </c>
      <c r="C11" s="94">
        <f>C12+C19+C20+C22+C23+C24+C25+C26+C30</f>
        <v>384130</v>
      </c>
      <c r="D11" s="94">
        <f>D12+D19+D20+D22+D23+D24+D25+D26+D30</f>
        <v>38556</v>
      </c>
      <c r="E11" s="65">
        <f>E12+E19+E20+E22+E23+E24+E25+E26+E30</f>
        <v>72548</v>
      </c>
      <c r="F11" s="65">
        <f t="shared" ref="F11" si="4">F12+F19+F20+F22+F23+F24+F25+F26+F30</f>
        <v>181025</v>
      </c>
      <c r="G11" s="93">
        <f t="shared" si="3"/>
        <v>0.18886314528935516</v>
      </c>
      <c r="H11" s="93">
        <f t="shared" si="1"/>
        <v>0.18886314528935516</v>
      </c>
    </row>
    <row r="12" spans="1:8" s="6" customFormat="1" ht="18" customHeight="1" x14ac:dyDescent="0.2">
      <c r="A12" s="67" t="s">
        <v>11</v>
      </c>
      <c r="B12" s="94">
        <f>SUM(B13:B18)</f>
        <v>51680</v>
      </c>
      <c r="C12" s="94">
        <f>SUM(C13:C18)</f>
        <v>51680</v>
      </c>
      <c r="D12" s="94">
        <f t="shared" ref="D12:F12" si="5">SUM(D13:D18)</f>
        <v>4722</v>
      </c>
      <c r="E12" s="94">
        <f t="shared" si="5"/>
        <v>7324</v>
      </c>
      <c r="F12" s="94">
        <f t="shared" si="5"/>
        <v>18450</v>
      </c>
      <c r="G12" s="93">
        <f t="shared" si="3"/>
        <v>0.14171826625386996</v>
      </c>
      <c r="H12" s="93">
        <f t="shared" si="1"/>
        <v>0.14171826625386996</v>
      </c>
    </row>
    <row r="13" spans="1:8" s="7" customFormat="1" ht="20.25" customHeight="1" x14ac:dyDescent="0.25">
      <c r="A13" s="68" t="s">
        <v>12</v>
      </c>
      <c r="B13" s="90">
        <v>45500</v>
      </c>
      <c r="C13" s="90">
        <v>45500</v>
      </c>
      <c r="D13" s="95">
        <v>4216</v>
      </c>
      <c r="E13" s="91">
        <f>(D13/2)*(3)</f>
        <v>6324</v>
      </c>
      <c r="F13" s="91">
        <v>16450</v>
      </c>
      <c r="G13" s="93">
        <f t="shared" si="3"/>
        <v>0.13898901098901098</v>
      </c>
      <c r="H13" s="93">
        <f t="shared" si="1"/>
        <v>0.13898901098901098</v>
      </c>
    </row>
    <row r="14" spans="1:8" s="8" customFormat="1" ht="20.25" customHeight="1" x14ac:dyDescent="0.25">
      <c r="A14" s="68" t="s">
        <v>13</v>
      </c>
      <c r="B14" s="90">
        <v>6180</v>
      </c>
      <c r="C14" s="90">
        <v>6180</v>
      </c>
      <c r="D14" s="95">
        <v>506</v>
      </c>
      <c r="E14" s="91">
        <v>1000</v>
      </c>
      <c r="F14" s="91">
        <v>2000</v>
      </c>
      <c r="G14" s="93">
        <f t="shared" si="3"/>
        <v>0.16181229773462782</v>
      </c>
      <c r="H14" s="93">
        <f t="shared" si="1"/>
        <v>0.16181229773462782</v>
      </c>
    </row>
    <row r="15" spans="1:8" s="8" customFormat="1" ht="20.25" customHeight="1" x14ac:dyDescent="0.25">
      <c r="A15" s="68" t="s">
        <v>14</v>
      </c>
      <c r="B15" s="90"/>
      <c r="C15" s="90"/>
      <c r="D15" s="95"/>
      <c r="E15" s="91"/>
      <c r="F15" s="91"/>
      <c r="G15" s="93"/>
      <c r="H15" s="96"/>
    </row>
    <row r="16" spans="1:8" s="9" customFormat="1" ht="20.25" customHeight="1" x14ac:dyDescent="0.25">
      <c r="A16" s="68" t="s">
        <v>15</v>
      </c>
      <c r="B16" s="90"/>
      <c r="C16" s="90"/>
      <c r="D16" s="90">
        <v>0</v>
      </c>
      <c r="E16" s="91">
        <v>0</v>
      </c>
      <c r="F16" s="91">
        <v>0</v>
      </c>
      <c r="G16" s="93"/>
      <c r="H16" s="97"/>
    </row>
    <row r="17" spans="1:8" s="1" customFormat="1" ht="20.25" customHeight="1" x14ac:dyDescent="0.25">
      <c r="A17" s="68" t="s">
        <v>16</v>
      </c>
      <c r="B17" s="90"/>
      <c r="C17" s="90"/>
      <c r="D17" s="90">
        <v>0</v>
      </c>
      <c r="E17" s="91">
        <v>0</v>
      </c>
      <c r="F17" s="91">
        <v>0</v>
      </c>
      <c r="G17" s="93"/>
      <c r="H17" s="98"/>
    </row>
    <row r="18" spans="1:8" s="10" customFormat="1" ht="20.25" customHeight="1" x14ac:dyDescent="0.25">
      <c r="A18" s="68" t="s">
        <v>17</v>
      </c>
      <c r="B18" s="90"/>
      <c r="C18" s="90"/>
      <c r="D18" s="90"/>
      <c r="E18" s="91">
        <v>0</v>
      </c>
      <c r="F18" s="91">
        <v>0</v>
      </c>
      <c r="G18" s="93"/>
      <c r="H18" s="98"/>
    </row>
    <row r="19" spans="1:8" s="10" customFormat="1" ht="20.25" customHeight="1" x14ac:dyDescent="0.25">
      <c r="A19" s="67" t="s">
        <v>18</v>
      </c>
      <c r="B19" s="90">
        <v>20000</v>
      </c>
      <c r="C19" s="90">
        <v>20000</v>
      </c>
      <c r="D19" s="48">
        <v>1656</v>
      </c>
      <c r="E19" s="91">
        <f>(D19/2)*(3)</f>
        <v>2484</v>
      </c>
      <c r="F19" s="91">
        <v>8500</v>
      </c>
      <c r="G19" s="93">
        <f>E19/B19</f>
        <v>0.1242</v>
      </c>
      <c r="H19" s="93">
        <f>E19/C19</f>
        <v>0.1242</v>
      </c>
    </row>
    <row r="20" spans="1:8" s="10" customFormat="1" ht="20.25" customHeight="1" x14ac:dyDescent="0.25">
      <c r="A20" s="67" t="s">
        <v>19</v>
      </c>
      <c r="B20" s="90">
        <v>24000</v>
      </c>
      <c r="C20" s="90">
        <v>24000</v>
      </c>
      <c r="D20" s="48">
        <v>2830</v>
      </c>
      <c r="E20" s="91">
        <f>(D20/2)*(3)</f>
        <v>4245</v>
      </c>
      <c r="F20" s="91">
        <v>8000</v>
      </c>
      <c r="G20" s="93">
        <f>E20/B20</f>
        <v>0.176875</v>
      </c>
      <c r="H20" s="93">
        <f>E20/C20</f>
        <v>0.176875</v>
      </c>
    </row>
    <row r="21" spans="1:8" s="10" customFormat="1" ht="20.25" customHeight="1" x14ac:dyDescent="0.25">
      <c r="A21" s="67" t="s">
        <v>20</v>
      </c>
      <c r="B21" s="90"/>
      <c r="C21" s="90"/>
      <c r="D21" s="48"/>
      <c r="E21" s="65">
        <v>0</v>
      </c>
      <c r="F21" s="91">
        <v>0</v>
      </c>
      <c r="G21" s="93"/>
      <c r="H21" s="99"/>
    </row>
    <row r="22" spans="1:8" s="10" customFormat="1" ht="20.25" customHeight="1" x14ac:dyDescent="0.25">
      <c r="A22" s="67" t="s">
        <v>21</v>
      </c>
      <c r="B22" s="90">
        <v>250</v>
      </c>
      <c r="C22" s="90">
        <v>250</v>
      </c>
      <c r="D22" s="48">
        <v>7</v>
      </c>
      <c r="E22" s="91">
        <v>20</v>
      </c>
      <c r="F22" s="91">
        <v>50</v>
      </c>
      <c r="G22" s="93">
        <f>E22/B22</f>
        <v>0.08</v>
      </c>
      <c r="H22" s="93">
        <f>E22/C22</f>
        <v>0.08</v>
      </c>
    </row>
    <row r="23" spans="1:8" s="9" customFormat="1" ht="20.25" customHeight="1" x14ac:dyDescent="0.25">
      <c r="A23" s="67" t="s">
        <v>22</v>
      </c>
      <c r="B23" s="90">
        <v>3000</v>
      </c>
      <c r="C23" s="90">
        <v>3000</v>
      </c>
      <c r="D23" s="48">
        <v>1667</v>
      </c>
      <c r="E23" s="91">
        <f>(D23/2)*(3)</f>
        <v>2500.5</v>
      </c>
      <c r="F23" s="91">
        <v>1500</v>
      </c>
      <c r="G23" s="93">
        <f>E23/B23</f>
        <v>0.83350000000000002</v>
      </c>
      <c r="H23" s="93">
        <f>E23/C23</f>
        <v>0.83350000000000002</v>
      </c>
    </row>
    <row r="24" spans="1:8" s="9" customFormat="1" ht="20.25" customHeight="1" x14ac:dyDescent="0.25">
      <c r="A24" s="69" t="s">
        <v>23</v>
      </c>
      <c r="B24" s="90">
        <v>8100</v>
      </c>
      <c r="C24" s="90">
        <v>8100</v>
      </c>
      <c r="D24" s="48">
        <v>443</v>
      </c>
      <c r="E24" s="91">
        <v>1000</v>
      </c>
      <c r="F24" s="91">
        <v>3500</v>
      </c>
      <c r="G24" s="93">
        <f>E24/B24</f>
        <v>0.12345679012345678</v>
      </c>
      <c r="H24" s="93">
        <f>E24/C24</f>
        <v>0.12345679012345678</v>
      </c>
    </row>
    <row r="25" spans="1:8" s="9" customFormat="1" ht="20.25" customHeight="1" x14ac:dyDescent="0.25">
      <c r="A25" s="67" t="s">
        <v>24</v>
      </c>
      <c r="B25" s="90">
        <v>270000</v>
      </c>
      <c r="C25" s="90">
        <v>270000</v>
      </c>
      <c r="D25" s="48">
        <v>14633</v>
      </c>
      <c r="E25" s="91">
        <f>((D25/2)*(3))+20000</f>
        <v>41949.5</v>
      </c>
      <c r="F25" s="91">
        <v>140000</v>
      </c>
      <c r="G25" s="93">
        <f>E25/B25</f>
        <v>0.15536851851851852</v>
      </c>
      <c r="H25" s="93">
        <f>E25/C25</f>
        <v>0.15536851851851852</v>
      </c>
    </row>
    <row r="26" spans="1:8" s="9" customFormat="1" ht="20.25" customHeight="1" x14ac:dyDescent="0.25">
      <c r="A26" s="67" t="s">
        <v>25</v>
      </c>
      <c r="B26" s="90">
        <v>7000</v>
      </c>
      <c r="C26" s="90">
        <v>7000</v>
      </c>
      <c r="D26" s="48">
        <v>12598</v>
      </c>
      <c r="E26" s="91">
        <v>13000</v>
      </c>
      <c r="F26" s="91">
        <v>1000</v>
      </c>
      <c r="G26" s="93">
        <f>E26/B26</f>
        <v>1.8571428571428572</v>
      </c>
      <c r="H26" s="93">
        <f>E26/C26</f>
        <v>1.8571428571428572</v>
      </c>
    </row>
    <row r="27" spans="1:8" s="9" customFormat="1" ht="20.25" hidden="1" customHeight="1" x14ac:dyDescent="0.25">
      <c r="A27" s="70" t="s">
        <v>26</v>
      </c>
      <c r="B27" s="90"/>
      <c r="C27" s="90">
        <v>2500</v>
      </c>
      <c r="D27" s="48" t="e">
        <v>#REF!</v>
      </c>
      <c r="E27" s="91" t="e">
        <v>#REF!</v>
      </c>
      <c r="F27" s="91" t="e">
        <v>#REF!</v>
      </c>
      <c r="G27" s="93"/>
      <c r="H27" s="100"/>
    </row>
    <row r="28" spans="1:8" s="9" customFormat="1" ht="20.25" hidden="1" customHeight="1" x14ac:dyDescent="0.25">
      <c r="A28" s="68" t="s">
        <v>27</v>
      </c>
      <c r="B28" s="90"/>
      <c r="C28" s="90">
        <v>500</v>
      </c>
      <c r="D28" s="48" t="e">
        <v>#REF!</v>
      </c>
      <c r="E28" s="91" t="e">
        <v>#REF!</v>
      </c>
      <c r="F28" s="91" t="e">
        <v>#REF!</v>
      </c>
      <c r="G28" s="93"/>
      <c r="H28" s="100"/>
    </row>
    <row r="29" spans="1:8" s="9" customFormat="1" ht="20.25" hidden="1" customHeight="1" x14ac:dyDescent="0.25">
      <c r="A29" s="71" t="s">
        <v>28</v>
      </c>
      <c r="B29" s="90"/>
      <c r="C29" s="90"/>
      <c r="D29" s="48" t="e">
        <v>#REF!</v>
      </c>
      <c r="E29" s="91" t="e">
        <v>#REF!</v>
      </c>
      <c r="F29" s="91" t="e">
        <v>#REF!</v>
      </c>
      <c r="G29" s="93"/>
      <c r="H29" s="100"/>
    </row>
    <row r="30" spans="1:8" s="9" customFormat="1" ht="20.25" customHeight="1" x14ac:dyDescent="0.25">
      <c r="A30" s="72" t="s">
        <v>48</v>
      </c>
      <c r="B30" s="90">
        <v>100</v>
      </c>
      <c r="C30" s="90">
        <v>100</v>
      </c>
      <c r="D30" s="48"/>
      <c r="E30" s="91">
        <v>25</v>
      </c>
      <c r="F30" s="91">
        <v>25</v>
      </c>
      <c r="G30" s="93"/>
      <c r="H30" s="100"/>
    </row>
    <row r="31" spans="1:8" s="9" customFormat="1" ht="20.25" customHeight="1" x14ac:dyDescent="0.25">
      <c r="A31" s="72" t="s">
        <v>101</v>
      </c>
      <c r="B31" s="94"/>
      <c r="C31" s="94"/>
      <c r="D31" s="101"/>
      <c r="E31" s="65"/>
      <c r="F31" s="65"/>
      <c r="G31" s="93"/>
      <c r="H31" s="100"/>
    </row>
    <row r="32" spans="1:8" s="9" customFormat="1" ht="18.75" customHeight="1" x14ac:dyDescent="0.25">
      <c r="A32" s="73" t="s">
        <v>29</v>
      </c>
      <c r="B32" s="94"/>
      <c r="C32" s="94"/>
      <c r="D32" s="92"/>
      <c r="E32" s="65"/>
      <c r="F32" s="65"/>
      <c r="G32" s="93"/>
      <c r="H32" s="93"/>
    </row>
    <row r="33" spans="1:8" s="9" customFormat="1" ht="20.25" customHeight="1" x14ac:dyDescent="0.25">
      <c r="A33" s="58" t="s">
        <v>30</v>
      </c>
      <c r="B33" s="94">
        <v>291055</v>
      </c>
      <c r="C33" s="94">
        <v>291055</v>
      </c>
      <c r="D33" s="92">
        <f>D34+D35</f>
        <v>135078</v>
      </c>
      <c r="E33" s="92">
        <f t="shared" ref="E33:F33" si="6">E34+E35</f>
        <v>159416.25</v>
      </c>
      <c r="F33" s="92">
        <f t="shared" si="6"/>
        <v>176415</v>
      </c>
      <c r="G33" s="93">
        <f>E33/B33</f>
        <v>0.54771864424249717</v>
      </c>
      <c r="H33" s="93">
        <f>E33/C33</f>
        <v>0.54771864424249717</v>
      </c>
    </row>
    <row r="34" spans="1:8" s="8" customFormat="1" ht="20.25" customHeight="1" x14ac:dyDescent="0.25">
      <c r="A34" s="62" t="s">
        <v>31</v>
      </c>
      <c r="B34" s="90">
        <v>225665</v>
      </c>
      <c r="C34" s="90">
        <v>225665</v>
      </c>
      <c r="D34" s="48">
        <f>18805+18805</f>
        <v>37610</v>
      </c>
      <c r="E34" s="91">
        <f>225665/4</f>
        <v>56416.25</v>
      </c>
      <c r="F34" s="91">
        <f>18805*3</f>
        <v>56415</v>
      </c>
      <c r="G34" s="93">
        <f>E34/B34</f>
        <v>0.25</v>
      </c>
      <c r="H34" s="93">
        <f>E34/C34</f>
        <v>0.25</v>
      </c>
    </row>
    <row r="35" spans="1:8" s="8" customFormat="1" ht="20.25" customHeight="1" x14ac:dyDescent="0.25">
      <c r="A35" s="62" t="s">
        <v>32</v>
      </c>
      <c r="B35" s="90">
        <v>65390</v>
      </c>
      <c r="C35" s="90">
        <v>65390</v>
      </c>
      <c r="D35" s="48">
        <f>92021+5447</f>
        <v>97468</v>
      </c>
      <c r="E35" s="91">
        <v>103000</v>
      </c>
      <c r="F35" s="91">
        <v>120000</v>
      </c>
      <c r="G35" s="93">
        <f>E35/B35</f>
        <v>1.5751643982260284</v>
      </c>
      <c r="H35" s="93">
        <f>E35/C35</f>
        <v>1.5751643982260284</v>
      </c>
    </row>
    <row r="36" spans="1:8" s="8" customFormat="1" ht="15.75" x14ac:dyDescent="0.25">
      <c r="A36" s="74" t="s">
        <v>33</v>
      </c>
      <c r="B36" s="94"/>
      <c r="C36" s="94"/>
      <c r="D36" s="92"/>
      <c r="E36" s="65"/>
      <c r="F36" s="65"/>
      <c r="G36" s="93"/>
      <c r="H36" s="96"/>
    </row>
    <row r="37" spans="1:8" s="8" customFormat="1" ht="20.25" customHeight="1" x14ac:dyDescent="0.25">
      <c r="A37" s="75" t="s">
        <v>102</v>
      </c>
      <c r="B37" s="94"/>
      <c r="C37" s="94"/>
      <c r="D37" s="94"/>
      <c r="E37" s="65"/>
      <c r="F37" s="65"/>
      <c r="G37" s="93"/>
      <c r="H37" s="96"/>
    </row>
    <row r="38" spans="1:8" s="8" customFormat="1" ht="20.25" customHeight="1" x14ac:dyDescent="0.3">
      <c r="A38" s="49" t="s">
        <v>103</v>
      </c>
      <c r="B38" s="102"/>
      <c r="C38" s="102"/>
      <c r="D38" s="103"/>
      <c r="E38" s="76"/>
      <c r="F38" s="76"/>
      <c r="G38" s="104"/>
      <c r="H38" s="104"/>
    </row>
    <row r="39" spans="1:8" s="8" customFormat="1" ht="20.25" customHeight="1" x14ac:dyDescent="0.3">
      <c r="A39" s="77"/>
      <c r="B39" s="78"/>
      <c r="C39" s="79"/>
      <c r="D39" s="80"/>
      <c r="E39" s="81"/>
      <c r="F39" s="11"/>
      <c r="G39" s="32"/>
      <c r="H39" s="32"/>
    </row>
    <row r="40" spans="1:8" s="52" customFormat="1" ht="20.25" customHeight="1" x14ac:dyDescent="0.35">
      <c r="A40" s="82" t="s">
        <v>85</v>
      </c>
      <c r="B40" s="82">
        <f>B41+B42</f>
        <v>384130</v>
      </c>
      <c r="C40" s="82">
        <f>C41+C42</f>
        <v>72548</v>
      </c>
      <c r="D40" s="83"/>
      <c r="E40" s="84">
        <f>C40/B40*100</f>
        <v>18.886314528935515</v>
      </c>
      <c r="F40" s="83"/>
      <c r="G40" s="51"/>
      <c r="H40" s="51"/>
    </row>
    <row r="41" spans="1:8" s="1" customFormat="1" ht="20.25" customHeight="1" x14ac:dyDescent="0.25">
      <c r="A41" s="85" t="s">
        <v>86</v>
      </c>
      <c r="B41" s="86">
        <f>B11-B25</f>
        <v>114130</v>
      </c>
      <c r="C41" s="86">
        <f>E10-E25</f>
        <v>30598.5</v>
      </c>
      <c r="D41" s="87"/>
      <c r="E41" s="88">
        <f t="shared" ref="E41:E42" si="7">C41/B41*100</f>
        <v>26.810216419872074</v>
      </c>
      <c r="F41" s="87"/>
      <c r="G41" s="31"/>
      <c r="H41" s="31"/>
    </row>
    <row r="42" spans="1:8" s="8" customFormat="1" ht="20.25" customHeight="1" x14ac:dyDescent="0.25">
      <c r="A42" s="85" t="s">
        <v>87</v>
      </c>
      <c r="B42" s="86">
        <f>B25</f>
        <v>270000</v>
      </c>
      <c r="C42" s="86">
        <f>E25</f>
        <v>41949.5</v>
      </c>
      <c r="D42" s="87"/>
      <c r="E42" s="88">
        <f t="shared" si="7"/>
        <v>15.536851851851852</v>
      </c>
      <c r="F42" s="87"/>
      <c r="G42" s="32"/>
      <c r="H42" s="32"/>
    </row>
    <row r="43" spans="1:8" s="11" customFormat="1" ht="18.75" x14ac:dyDescent="0.3">
      <c r="A43" s="13"/>
      <c r="B43" s="13"/>
      <c r="C43" s="13"/>
      <c r="D43" s="13"/>
      <c r="E43" s="13"/>
      <c r="F43" s="13"/>
      <c r="G43" s="33"/>
      <c r="H43" s="33"/>
    </row>
    <row r="45" spans="1:8" s="12" customFormat="1" ht="18.75" x14ac:dyDescent="0.3">
      <c r="A45" s="2"/>
      <c r="B45" s="3"/>
      <c r="C45" s="2"/>
      <c r="D45" s="2"/>
      <c r="E45" s="2"/>
      <c r="F45" s="2"/>
      <c r="G45" s="34"/>
      <c r="H45" s="34"/>
    </row>
    <row r="46" spans="1:8" s="14" customFormat="1" ht="18.75" x14ac:dyDescent="0.3">
      <c r="A46" s="2"/>
      <c r="B46" s="3"/>
      <c r="C46" s="2"/>
      <c r="D46" s="2"/>
      <c r="E46" s="2"/>
      <c r="F46" s="2"/>
      <c r="G46" s="35"/>
      <c r="H46" s="35"/>
    </row>
    <row r="47" spans="1:8" s="14" customFormat="1" ht="18.75" x14ac:dyDescent="0.3">
      <c r="A47" s="2"/>
      <c r="B47" s="3"/>
      <c r="C47" s="2"/>
      <c r="D47" s="2"/>
      <c r="E47" s="2"/>
      <c r="F47" s="2"/>
      <c r="G47" s="35"/>
      <c r="H47" s="35"/>
    </row>
  </sheetData>
  <mergeCells count="10">
    <mergeCell ref="G6:H6"/>
    <mergeCell ref="A2:H2"/>
    <mergeCell ref="A3:H3"/>
    <mergeCell ref="A1:H1"/>
    <mergeCell ref="A6:A7"/>
    <mergeCell ref="B6:C6"/>
    <mergeCell ref="E6:E7"/>
    <mergeCell ref="F6:F7"/>
    <mergeCell ref="D6:D7"/>
    <mergeCell ref="G5:H5"/>
  </mergeCells>
  <pageMargins left="0.27559055118110237" right="0" top="0.82677165354330717" bottom="0.5118110236220472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pane ySplit="1" topLeftCell="A8" activePane="bottomLeft" state="frozen"/>
      <selection activeCell="A7" sqref="A7"/>
      <selection pane="bottomLeft" activeCell="K13" sqref="K13"/>
    </sheetView>
  </sheetViews>
  <sheetFormatPr defaultColWidth="10.375" defaultRowHeight="15.75" x14ac:dyDescent="0.25"/>
  <cols>
    <col min="1" max="1" width="4.875" style="15" customWidth="1"/>
    <col min="2" max="2" width="27.5" style="1" customWidth="1"/>
    <col min="3" max="3" width="8.875" style="5" customWidth="1"/>
    <col min="4" max="4" width="8.75" style="1" customWidth="1"/>
    <col min="5" max="5" width="8" style="1" customWidth="1"/>
    <col min="6" max="6" width="9" style="1" customWidth="1"/>
    <col min="7" max="7" width="8.375" style="1" customWidth="1"/>
    <col min="8" max="8" width="9.625" style="29" customWidth="1"/>
    <col min="9" max="9" width="9.5" style="29" customWidth="1"/>
    <col min="10" max="224" width="10.375" style="1"/>
    <col min="225" max="225" width="5.5" style="1" customWidth="1"/>
    <col min="226" max="226" width="32.625" style="1" customWidth="1"/>
    <col min="227" max="227" width="10" style="1" customWidth="1"/>
    <col min="228" max="228" width="10.875" style="1" customWidth="1"/>
    <col min="229" max="234" width="0" style="1" hidden="1" customWidth="1"/>
    <col min="235" max="235" width="10.375" style="1" customWidth="1"/>
    <col min="236" max="238" width="0" style="1" hidden="1" customWidth="1"/>
    <col min="239" max="239" width="10.375" style="1" customWidth="1"/>
    <col min="240" max="240" width="11" style="1" customWidth="1"/>
    <col min="241" max="242" width="0" style="1" hidden="1" customWidth="1"/>
    <col min="243" max="243" width="10.375" style="1"/>
    <col min="244" max="248" width="0" style="1" hidden="1" customWidth="1"/>
    <col min="249" max="480" width="10.375" style="1"/>
    <col min="481" max="481" width="5.5" style="1" customWidth="1"/>
    <col min="482" max="482" width="32.625" style="1" customWidth="1"/>
    <col min="483" max="483" width="10" style="1" customWidth="1"/>
    <col min="484" max="484" width="10.875" style="1" customWidth="1"/>
    <col min="485" max="490" width="0" style="1" hidden="1" customWidth="1"/>
    <col min="491" max="491" width="10.375" style="1" customWidth="1"/>
    <col min="492" max="494" width="0" style="1" hidden="1" customWidth="1"/>
    <col min="495" max="495" width="10.375" style="1" customWidth="1"/>
    <col min="496" max="496" width="11" style="1" customWidth="1"/>
    <col min="497" max="498" width="0" style="1" hidden="1" customWidth="1"/>
    <col min="499" max="499" width="10.375" style="1"/>
    <col min="500" max="504" width="0" style="1" hidden="1" customWidth="1"/>
    <col min="505" max="736" width="10.375" style="1"/>
    <col min="737" max="737" width="5.5" style="1" customWidth="1"/>
    <col min="738" max="738" width="32.625" style="1" customWidth="1"/>
    <col min="739" max="739" width="10" style="1" customWidth="1"/>
    <col min="740" max="740" width="10.875" style="1" customWidth="1"/>
    <col min="741" max="746" width="0" style="1" hidden="1" customWidth="1"/>
    <col min="747" max="747" width="10.375" style="1" customWidth="1"/>
    <col min="748" max="750" width="0" style="1" hidden="1" customWidth="1"/>
    <col min="751" max="751" width="10.375" style="1" customWidth="1"/>
    <col min="752" max="752" width="11" style="1" customWidth="1"/>
    <col min="753" max="754" width="0" style="1" hidden="1" customWidth="1"/>
    <col min="755" max="755" width="10.375" style="1"/>
    <col min="756" max="760" width="0" style="1" hidden="1" customWidth="1"/>
    <col min="761" max="992" width="10.375" style="1"/>
    <col min="993" max="993" width="5.5" style="1" customWidth="1"/>
    <col min="994" max="994" width="32.625" style="1" customWidth="1"/>
    <col min="995" max="995" width="10" style="1" customWidth="1"/>
    <col min="996" max="996" width="10.875" style="1" customWidth="1"/>
    <col min="997" max="1002" width="0" style="1" hidden="1" customWidth="1"/>
    <col min="1003" max="1003" width="10.375" style="1" customWidth="1"/>
    <col min="1004" max="1006" width="0" style="1" hidden="1" customWidth="1"/>
    <col min="1007" max="1007" width="10.375" style="1" customWidth="1"/>
    <col min="1008" max="1008" width="11" style="1" customWidth="1"/>
    <col min="1009" max="1010" width="0" style="1" hidden="1" customWidth="1"/>
    <col min="1011" max="1011" width="10.375" style="1"/>
    <col min="1012" max="1016" width="0" style="1" hidden="1" customWidth="1"/>
    <col min="1017" max="1248" width="10.375" style="1"/>
    <col min="1249" max="1249" width="5.5" style="1" customWidth="1"/>
    <col min="1250" max="1250" width="32.625" style="1" customWidth="1"/>
    <col min="1251" max="1251" width="10" style="1" customWidth="1"/>
    <col min="1252" max="1252" width="10.875" style="1" customWidth="1"/>
    <col min="1253" max="1258" width="0" style="1" hidden="1" customWidth="1"/>
    <col min="1259" max="1259" width="10.375" style="1" customWidth="1"/>
    <col min="1260" max="1262" width="0" style="1" hidden="1" customWidth="1"/>
    <col min="1263" max="1263" width="10.375" style="1" customWidth="1"/>
    <col min="1264" max="1264" width="11" style="1" customWidth="1"/>
    <col min="1265" max="1266" width="0" style="1" hidden="1" customWidth="1"/>
    <col min="1267" max="1267" width="10.375" style="1"/>
    <col min="1268" max="1272" width="0" style="1" hidden="1" customWidth="1"/>
    <col min="1273" max="1504" width="10.375" style="1"/>
    <col min="1505" max="1505" width="5.5" style="1" customWidth="1"/>
    <col min="1506" max="1506" width="32.625" style="1" customWidth="1"/>
    <col min="1507" max="1507" width="10" style="1" customWidth="1"/>
    <col min="1508" max="1508" width="10.875" style="1" customWidth="1"/>
    <col min="1509" max="1514" width="0" style="1" hidden="1" customWidth="1"/>
    <col min="1515" max="1515" width="10.375" style="1" customWidth="1"/>
    <col min="1516" max="1518" width="0" style="1" hidden="1" customWidth="1"/>
    <col min="1519" max="1519" width="10.375" style="1" customWidth="1"/>
    <col min="1520" max="1520" width="11" style="1" customWidth="1"/>
    <col min="1521" max="1522" width="0" style="1" hidden="1" customWidth="1"/>
    <col min="1523" max="1523" width="10.375" style="1"/>
    <col min="1524" max="1528" width="0" style="1" hidden="1" customWidth="1"/>
    <col min="1529" max="1760" width="10.375" style="1"/>
    <col min="1761" max="1761" width="5.5" style="1" customWidth="1"/>
    <col min="1762" max="1762" width="32.625" style="1" customWidth="1"/>
    <col min="1763" max="1763" width="10" style="1" customWidth="1"/>
    <col min="1764" max="1764" width="10.875" style="1" customWidth="1"/>
    <col min="1765" max="1770" width="0" style="1" hidden="1" customWidth="1"/>
    <col min="1771" max="1771" width="10.375" style="1" customWidth="1"/>
    <col min="1772" max="1774" width="0" style="1" hidden="1" customWidth="1"/>
    <col min="1775" max="1775" width="10.375" style="1" customWidth="1"/>
    <col min="1776" max="1776" width="11" style="1" customWidth="1"/>
    <col min="1777" max="1778" width="0" style="1" hidden="1" customWidth="1"/>
    <col min="1779" max="1779" width="10.375" style="1"/>
    <col min="1780" max="1784" width="0" style="1" hidden="1" customWidth="1"/>
    <col min="1785" max="2016" width="10.375" style="1"/>
    <col min="2017" max="2017" width="5.5" style="1" customWidth="1"/>
    <col min="2018" max="2018" width="32.625" style="1" customWidth="1"/>
    <col min="2019" max="2019" width="10" style="1" customWidth="1"/>
    <col min="2020" max="2020" width="10.875" style="1" customWidth="1"/>
    <col min="2021" max="2026" width="0" style="1" hidden="1" customWidth="1"/>
    <col min="2027" max="2027" width="10.375" style="1" customWidth="1"/>
    <col min="2028" max="2030" width="0" style="1" hidden="1" customWidth="1"/>
    <col min="2031" max="2031" width="10.375" style="1" customWidth="1"/>
    <col min="2032" max="2032" width="11" style="1" customWidth="1"/>
    <col min="2033" max="2034" width="0" style="1" hidden="1" customWidth="1"/>
    <col min="2035" max="2035" width="10.375" style="1"/>
    <col min="2036" max="2040" width="0" style="1" hidden="1" customWidth="1"/>
    <col min="2041" max="2272" width="10.375" style="1"/>
    <col min="2273" max="2273" width="5.5" style="1" customWidth="1"/>
    <col min="2274" max="2274" width="32.625" style="1" customWidth="1"/>
    <col min="2275" max="2275" width="10" style="1" customWidth="1"/>
    <col min="2276" max="2276" width="10.875" style="1" customWidth="1"/>
    <col min="2277" max="2282" width="0" style="1" hidden="1" customWidth="1"/>
    <col min="2283" max="2283" width="10.375" style="1" customWidth="1"/>
    <col min="2284" max="2286" width="0" style="1" hidden="1" customWidth="1"/>
    <col min="2287" max="2287" width="10.375" style="1" customWidth="1"/>
    <col min="2288" max="2288" width="11" style="1" customWidth="1"/>
    <col min="2289" max="2290" width="0" style="1" hidden="1" customWidth="1"/>
    <col min="2291" max="2291" width="10.375" style="1"/>
    <col min="2292" max="2296" width="0" style="1" hidden="1" customWidth="1"/>
    <col min="2297" max="2528" width="10.375" style="1"/>
    <col min="2529" max="2529" width="5.5" style="1" customWidth="1"/>
    <col min="2530" max="2530" width="32.625" style="1" customWidth="1"/>
    <col min="2531" max="2531" width="10" style="1" customWidth="1"/>
    <col min="2532" max="2532" width="10.875" style="1" customWidth="1"/>
    <col min="2533" max="2538" width="0" style="1" hidden="1" customWidth="1"/>
    <col min="2539" max="2539" width="10.375" style="1" customWidth="1"/>
    <col min="2540" max="2542" width="0" style="1" hidden="1" customWidth="1"/>
    <col min="2543" max="2543" width="10.375" style="1" customWidth="1"/>
    <col min="2544" max="2544" width="11" style="1" customWidth="1"/>
    <col min="2545" max="2546" width="0" style="1" hidden="1" customWidth="1"/>
    <col min="2547" max="2547" width="10.375" style="1"/>
    <col min="2548" max="2552" width="0" style="1" hidden="1" customWidth="1"/>
    <col min="2553" max="2784" width="10.375" style="1"/>
    <col min="2785" max="2785" width="5.5" style="1" customWidth="1"/>
    <col min="2786" max="2786" width="32.625" style="1" customWidth="1"/>
    <col min="2787" max="2787" width="10" style="1" customWidth="1"/>
    <col min="2788" max="2788" width="10.875" style="1" customWidth="1"/>
    <col min="2789" max="2794" width="0" style="1" hidden="1" customWidth="1"/>
    <col min="2795" max="2795" width="10.375" style="1" customWidth="1"/>
    <col min="2796" max="2798" width="0" style="1" hidden="1" customWidth="1"/>
    <col min="2799" max="2799" width="10.375" style="1" customWidth="1"/>
    <col min="2800" max="2800" width="11" style="1" customWidth="1"/>
    <col min="2801" max="2802" width="0" style="1" hidden="1" customWidth="1"/>
    <col min="2803" max="2803" width="10.375" style="1"/>
    <col min="2804" max="2808" width="0" style="1" hidden="1" customWidth="1"/>
    <col min="2809" max="3040" width="10.375" style="1"/>
    <col min="3041" max="3041" width="5.5" style="1" customWidth="1"/>
    <col min="3042" max="3042" width="32.625" style="1" customWidth="1"/>
    <col min="3043" max="3043" width="10" style="1" customWidth="1"/>
    <col min="3044" max="3044" width="10.875" style="1" customWidth="1"/>
    <col min="3045" max="3050" width="0" style="1" hidden="1" customWidth="1"/>
    <col min="3051" max="3051" width="10.375" style="1" customWidth="1"/>
    <col min="3052" max="3054" width="0" style="1" hidden="1" customWidth="1"/>
    <col min="3055" max="3055" width="10.375" style="1" customWidth="1"/>
    <col min="3056" max="3056" width="11" style="1" customWidth="1"/>
    <col min="3057" max="3058" width="0" style="1" hidden="1" customWidth="1"/>
    <col min="3059" max="3059" width="10.375" style="1"/>
    <col min="3060" max="3064" width="0" style="1" hidden="1" customWidth="1"/>
    <col min="3065" max="3296" width="10.375" style="1"/>
    <col min="3297" max="3297" width="5.5" style="1" customWidth="1"/>
    <col min="3298" max="3298" width="32.625" style="1" customWidth="1"/>
    <col min="3299" max="3299" width="10" style="1" customWidth="1"/>
    <col min="3300" max="3300" width="10.875" style="1" customWidth="1"/>
    <col min="3301" max="3306" width="0" style="1" hidden="1" customWidth="1"/>
    <col min="3307" max="3307" width="10.375" style="1" customWidth="1"/>
    <col min="3308" max="3310" width="0" style="1" hidden="1" customWidth="1"/>
    <col min="3311" max="3311" width="10.375" style="1" customWidth="1"/>
    <col min="3312" max="3312" width="11" style="1" customWidth="1"/>
    <col min="3313" max="3314" width="0" style="1" hidden="1" customWidth="1"/>
    <col min="3315" max="3315" width="10.375" style="1"/>
    <col min="3316" max="3320" width="0" style="1" hidden="1" customWidth="1"/>
    <col min="3321" max="3552" width="10.375" style="1"/>
    <col min="3553" max="3553" width="5.5" style="1" customWidth="1"/>
    <col min="3554" max="3554" width="32.625" style="1" customWidth="1"/>
    <col min="3555" max="3555" width="10" style="1" customWidth="1"/>
    <col min="3556" max="3556" width="10.875" style="1" customWidth="1"/>
    <col min="3557" max="3562" width="0" style="1" hidden="1" customWidth="1"/>
    <col min="3563" max="3563" width="10.375" style="1" customWidth="1"/>
    <col min="3564" max="3566" width="0" style="1" hidden="1" customWidth="1"/>
    <col min="3567" max="3567" width="10.375" style="1" customWidth="1"/>
    <col min="3568" max="3568" width="11" style="1" customWidth="1"/>
    <col min="3569" max="3570" width="0" style="1" hidden="1" customWidth="1"/>
    <col min="3571" max="3571" width="10.375" style="1"/>
    <col min="3572" max="3576" width="0" style="1" hidden="1" customWidth="1"/>
    <col min="3577" max="3808" width="10.375" style="1"/>
    <col min="3809" max="3809" width="5.5" style="1" customWidth="1"/>
    <col min="3810" max="3810" width="32.625" style="1" customWidth="1"/>
    <col min="3811" max="3811" width="10" style="1" customWidth="1"/>
    <col min="3812" max="3812" width="10.875" style="1" customWidth="1"/>
    <col min="3813" max="3818" width="0" style="1" hidden="1" customWidth="1"/>
    <col min="3819" max="3819" width="10.375" style="1" customWidth="1"/>
    <col min="3820" max="3822" width="0" style="1" hidden="1" customWidth="1"/>
    <col min="3823" max="3823" width="10.375" style="1" customWidth="1"/>
    <col min="3824" max="3824" width="11" style="1" customWidth="1"/>
    <col min="3825" max="3826" width="0" style="1" hidden="1" customWidth="1"/>
    <col min="3827" max="3827" width="10.375" style="1"/>
    <col min="3828" max="3832" width="0" style="1" hidden="1" customWidth="1"/>
    <col min="3833" max="4064" width="10.375" style="1"/>
    <col min="4065" max="4065" width="5.5" style="1" customWidth="1"/>
    <col min="4066" max="4066" width="32.625" style="1" customWidth="1"/>
    <col min="4067" max="4067" width="10" style="1" customWidth="1"/>
    <col min="4068" max="4068" width="10.875" style="1" customWidth="1"/>
    <col min="4069" max="4074" width="0" style="1" hidden="1" customWidth="1"/>
    <col min="4075" max="4075" width="10.375" style="1" customWidth="1"/>
    <col min="4076" max="4078" width="0" style="1" hidden="1" customWidth="1"/>
    <col min="4079" max="4079" width="10.375" style="1" customWidth="1"/>
    <col min="4080" max="4080" width="11" style="1" customWidth="1"/>
    <col min="4081" max="4082" width="0" style="1" hidden="1" customWidth="1"/>
    <col min="4083" max="4083" width="10.375" style="1"/>
    <col min="4084" max="4088" width="0" style="1" hidden="1" customWidth="1"/>
    <col min="4089" max="4320" width="10.375" style="1"/>
    <col min="4321" max="4321" width="5.5" style="1" customWidth="1"/>
    <col min="4322" max="4322" width="32.625" style="1" customWidth="1"/>
    <col min="4323" max="4323" width="10" style="1" customWidth="1"/>
    <col min="4324" max="4324" width="10.875" style="1" customWidth="1"/>
    <col min="4325" max="4330" width="0" style="1" hidden="1" customWidth="1"/>
    <col min="4331" max="4331" width="10.375" style="1" customWidth="1"/>
    <col min="4332" max="4334" width="0" style="1" hidden="1" customWidth="1"/>
    <col min="4335" max="4335" width="10.375" style="1" customWidth="1"/>
    <col min="4336" max="4336" width="11" style="1" customWidth="1"/>
    <col min="4337" max="4338" width="0" style="1" hidden="1" customWidth="1"/>
    <col min="4339" max="4339" width="10.375" style="1"/>
    <col min="4340" max="4344" width="0" style="1" hidden="1" customWidth="1"/>
    <col min="4345" max="4576" width="10.375" style="1"/>
    <col min="4577" max="4577" width="5.5" style="1" customWidth="1"/>
    <col min="4578" max="4578" width="32.625" style="1" customWidth="1"/>
    <col min="4579" max="4579" width="10" style="1" customWidth="1"/>
    <col min="4580" max="4580" width="10.875" style="1" customWidth="1"/>
    <col min="4581" max="4586" width="0" style="1" hidden="1" customWidth="1"/>
    <col min="4587" max="4587" width="10.375" style="1" customWidth="1"/>
    <col min="4588" max="4590" width="0" style="1" hidden="1" customWidth="1"/>
    <col min="4591" max="4591" width="10.375" style="1" customWidth="1"/>
    <col min="4592" max="4592" width="11" style="1" customWidth="1"/>
    <col min="4593" max="4594" width="0" style="1" hidden="1" customWidth="1"/>
    <col min="4595" max="4595" width="10.375" style="1"/>
    <col min="4596" max="4600" width="0" style="1" hidden="1" customWidth="1"/>
    <col min="4601" max="4832" width="10.375" style="1"/>
    <col min="4833" max="4833" width="5.5" style="1" customWidth="1"/>
    <col min="4834" max="4834" width="32.625" style="1" customWidth="1"/>
    <col min="4835" max="4835" width="10" style="1" customWidth="1"/>
    <col min="4836" max="4836" width="10.875" style="1" customWidth="1"/>
    <col min="4837" max="4842" width="0" style="1" hidden="1" customWidth="1"/>
    <col min="4843" max="4843" width="10.375" style="1" customWidth="1"/>
    <col min="4844" max="4846" width="0" style="1" hidden="1" customWidth="1"/>
    <col min="4847" max="4847" width="10.375" style="1" customWidth="1"/>
    <col min="4848" max="4848" width="11" style="1" customWidth="1"/>
    <col min="4849" max="4850" width="0" style="1" hidden="1" customWidth="1"/>
    <col min="4851" max="4851" width="10.375" style="1"/>
    <col min="4852" max="4856" width="0" style="1" hidden="1" customWidth="1"/>
    <col min="4857" max="5088" width="10.375" style="1"/>
    <col min="5089" max="5089" width="5.5" style="1" customWidth="1"/>
    <col min="5090" max="5090" width="32.625" style="1" customWidth="1"/>
    <col min="5091" max="5091" width="10" style="1" customWidth="1"/>
    <col min="5092" max="5092" width="10.875" style="1" customWidth="1"/>
    <col min="5093" max="5098" width="0" style="1" hidden="1" customWidth="1"/>
    <col min="5099" max="5099" width="10.375" style="1" customWidth="1"/>
    <col min="5100" max="5102" width="0" style="1" hidden="1" customWidth="1"/>
    <col min="5103" max="5103" width="10.375" style="1" customWidth="1"/>
    <col min="5104" max="5104" width="11" style="1" customWidth="1"/>
    <col min="5105" max="5106" width="0" style="1" hidden="1" customWidth="1"/>
    <col min="5107" max="5107" width="10.375" style="1"/>
    <col min="5108" max="5112" width="0" style="1" hidden="1" customWidth="1"/>
    <col min="5113" max="5344" width="10.375" style="1"/>
    <col min="5345" max="5345" width="5.5" style="1" customWidth="1"/>
    <col min="5346" max="5346" width="32.625" style="1" customWidth="1"/>
    <col min="5347" max="5347" width="10" style="1" customWidth="1"/>
    <col min="5348" max="5348" width="10.875" style="1" customWidth="1"/>
    <col min="5349" max="5354" width="0" style="1" hidden="1" customWidth="1"/>
    <col min="5355" max="5355" width="10.375" style="1" customWidth="1"/>
    <col min="5356" max="5358" width="0" style="1" hidden="1" customWidth="1"/>
    <col min="5359" max="5359" width="10.375" style="1" customWidth="1"/>
    <col min="5360" max="5360" width="11" style="1" customWidth="1"/>
    <col min="5361" max="5362" width="0" style="1" hidden="1" customWidth="1"/>
    <col min="5363" max="5363" width="10.375" style="1"/>
    <col min="5364" max="5368" width="0" style="1" hidden="1" customWidth="1"/>
    <col min="5369" max="5600" width="10.375" style="1"/>
    <col min="5601" max="5601" width="5.5" style="1" customWidth="1"/>
    <col min="5602" max="5602" width="32.625" style="1" customWidth="1"/>
    <col min="5603" max="5603" width="10" style="1" customWidth="1"/>
    <col min="5604" max="5604" width="10.875" style="1" customWidth="1"/>
    <col min="5605" max="5610" width="0" style="1" hidden="1" customWidth="1"/>
    <col min="5611" max="5611" width="10.375" style="1" customWidth="1"/>
    <col min="5612" max="5614" width="0" style="1" hidden="1" customWidth="1"/>
    <col min="5615" max="5615" width="10.375" style="1" customWidth="1"/>
    <col min="5616" max="5616" width="11" style="1" customWidth="1"/>
    <col min="5617" max="5618" width="0" style="1" hidden="1" customWidth="1"/>
    <col min="5619" max="5619" width="10.375" style="1"/>
    <col min="5620" max="5624" width="0" style="1" hidden="1" customWidth="1"/>
    <col min="5625" max="5856" width="10.375" style="1"/>
    <col min="5857" max="5857" width="5.5" style="1" customWidth="1"/>
    <col min="5858" max="5858" width="32.625" style="1" customWidth="1"/>
    <col min="5859" max="5859" width="10" style="1" customWidth="1"/>
    <col min="5860" max="5860" width="10.875" style="1" customWidth="1"/>
    <col min="5861" max="5866" width="0" style="1" hidden="1" customWidth="1"/>
    <col min="5867" max="5867" width="10.375" style="1" customWidth="1"/>
    <col min="5868" max="5870" width="0" style="1" hidden="1" customWidth="1"/>
    <col min="5871" max="5871" width="10.375" style="1" customWidth="1"/>
    <col min="5872" max="5872" width="11" style="1" customWidth="1"/>
    <col min="5873" max="5874" width="0" style="1" hidden="1" customWidth="1"/>
    <col min="5875" max="5875" width="10.375" style="1"/>
    <col min="5876" max="5880" width="0" style="1" hidden="1" customWidth="1"/>
    <col min="5881" max="6112" width="10.375" style="1"/>
    <col min="6113" max="6113" width="5.5" style="1" customWidth="1"/>
    <col min="6114" max="6114" width="32.625" style="1" customWidth="1"/>
    <col min="6115" max="6115" width="10" style="1" customWidth="1"/>
    <col min="6116" max="6116" width="10.875" style="1" customWidth="1"/>
    <col min="6117" max="6122" width="0" style="1" hidden="1" customWidth="1"/>
    <col min="6123" max="6123" width="10.375" style="1" customWidth="1"/>
    <col min="6124" max="6126" width="0" style="1" hidden="1" customWidth="1"/>
    <col min="6127" max="6127" width="10.375" style="1" customWidth="1"/>
    <col min="6128" max="6128" width="11" style="1" customWidth="1"/>
    <col min="6129" max="6130" width="0" style="1" hidden="1" customWidth="1"/>
    <col min="6131" max="6131" width="10.375" style="1"/>
    <col min="6132" max="6136" width="0" style="1" hidden="1" customWidth="1"/>
    <col min="6137" max="6368" width="10.375" style="1"/>
    <col min="6369" max="6369" width="5.5" style="1" customWidth="1"/>
    <col min="6370" max="6370" width="32.625" style="1" customWidth="1"/>
    <col min="6371" max="6371" width="10" style="1" customWidth="1"/>
    <col min="6372" max="6372" width="10.875" style="1" customWidth="1"/>
    <col min="6373" max="6378" width="0" style="1" hidden="1" customWidth="1"/>
    <col min="6379" max="6379" width="10.375" style="1" customWidth="1"/>
    <col min="6380" max="6382" width="0" style="1" hidden="1" customWidth="1"/>
    <col min="6383" max="6383" width="10.375" style="1" customWidth="1"/>
    <col min="6384" max="6384" width="11" style="1" customWidth="1"/>
    <col min="6385" max="6386" width="0" style="1" hidden="1" customWidth="1"/>
    <col min="6387" max="6387" width="10.375" style="1"/>
    <col min="6388" max="6392" width="0" style="1" hidden="1" customWidth="1"/>
    <col min="6393" max="6624" width="10.375" style="1"/>
    <col min="6625" max="6625" width="5.5" style="1" customWidth="1"/>
    <col min="6626" max="6626" width="32.625" style="1" customWidth="1"/>
    <col min="6627" max="6627" width="10" style="1" customWidth="1"/>
    <col min="6628" max="6628" width="10.875" style="1" customWidth="1"/>
    <col min="6629" max="6634" width="0" style="1" hidden="1" customWidth="1"/>
    <col min="6635" max="6635" width="10.375" style="1" customWidth="1"/>
    <col min="6636" max="6638" width="0" style="1" hidden="1" customWidth="1"/>
    <col min="6639" max="6639" width="10.375" style="1" customWidth="1"/>
    <col min="6640" max="6640" width="11" style="1" customWidth="1"/>
    <col min="6641" max="6642" width="0" style="1" hidden="1" customWidth="1"/>
    <col min="6643" max="6643" width="10.375" style="1"/>
    <col min="6644" max="6648" width="0" style="1" hidden="1" customWidth="1"/>
    <col min="6649" max="6880" width="10.375" style="1"/>
    <col min="6881" max="6881" width="5.5" style="1" customWidth="1"/>
    <col min="6882" max="6882" width="32.625" style="1" customWidth="1"/>
    <col min="6883" max="6883" width="10" style="1" customWidth="1"/>
    <col min="6884" max="6884" width="10.875" style="1" customWidth="1"/>
    <col min="6885" max="6890" width="0" style="1" hidden="1" customWidth="1"/>
    <col min="6891" max="6891" width="10.375" style="1" customWidth="1"/>
    <col min="6892" max="6894" width="0" style="1" hidden="1" customWidth="1"/>
    <col min="6895" max="6895" width="10.375" style="1" customWidth="1"/>
    <col min="6896" max="6896" width="11" style="1" customWidth="1"/>
    <col min="6897" max="6898" width="0" style="1" hidden="1" customWidth="1"/>
    <col min="6899" max="6899" width="10.375" style="1"/>
    <col min="6900" max="6904" width="0" style="1" hidden="1" customWidth="1"/>
    <col min="6905" max="7136" width="10.375" style="1"/>
    <col min="7137" max="7137" width="5.5" style="1" customWidth="1"/>
    <col min="7138" max="7138" width="32.625" style="1" customWidth="1"/>
    <col min="7139" max="7139" width="10" style="1" customWidth="1"/>
    <col min="7140" max="7140" width="10.875" style="1" customWidth="1"/>
    <col min="7141" max="7146" width="0" style="1" hidden="1" customWidth="1"/>
    <col min="7147" max="7147" width="10.375" style="1" customWidth="1"/>
    <col min="7148" max="7150" width="0" style="1" hidden="1" customWidth="1"/>
    <col min="7151" max="7151" width="10.375" style="1" customWidth="1"/>
    <col min="7152" max="7152" width="11" style="1" customWidth="1"/>
    <col min="7153" max="7154" width="0" style="1" hidden="1" customWidth="1"/>
    <col min="7155" max="7155" width="10.375" style="1"/>
    <col min="7156" max="7160" width="0" style="1" hidden="1" customWidth="1"/>
    <col min="7161" max="7392" width="10.375" style="1"/>
    <col min="7393" max="7393" width="5.5" style="1" customWidth="1"/>
    <col min="7394" max="7394" width="32.625" style="1" customWidth="1"/>
    <col min="7395" max="7395" width="10" style="1" customWidth="1"/>
    <col min="7396" max="7396" width="10.875" style="1" customWidth="1"/>
    <col min="7397" max="7402" width="0" style="1" hidden="1" customWidth="1"/>
    <col min="7403" max="7403" width="10.375" style="1" customWidth="1"/>
    <col min="7404" max="7406" width="0" style="1" hidden="1" customWidth="1"/>
    <col min="7407" max="7407" width="10.375" style="1" customWidth="1"/>
    <col min="7408" max="7408" width="11" style="1" customWidth="1"/>
    <col min="7409" max="7410" width="0" style="1" hidden="1" customWidth="1"/>
    <col min="7411" max="7411" width="10.375" style="1"/>
    <col min="7412" max="7416" width="0" style="1" hidden="1" customWidth="1"/>
    <col min="7417" max="7648" width="10.375" style="1"/>
    <col min="7649" max="7649" width="5.5" style="1" customWidth="1"/>
    <col min="7650" max="7650" width="32.625" style="1" customWidth="1"/>
    <col min="7651" max="7651" width="10" style="1" customWidth="1"/>
    <col min="7652" max="7652" width="10.875" style="1" customWidth="1"/>
    <col min="7653" max="7658" width="0" style="1" hidden="1" customWidth="1"/>
    <col min="7659" max="7659" width="10.375" style="1" customWidth="1"/>
    <col min="7660" max="7662" width="0" style="1" hidden="1" customWidth="1"/>
    <col min="7663" max="7663" width="10.375" style="1" customWidth="1"/>
    <col min="7664" max="7664" width="11" style="1" customWidth="1"/>
    <col min="7665" max="7666" width="0" style="1" hidden="1" customWidth="1"/>
    <col min="7667" max="7667" width="10.375" style="1"/>
    <col min="7668" max="7672" width="0" style="1" hidden="1" customWidth="1"/>
    <col min="7673" max="7904" width="10.375" style="1"/>
    <col min="7905" max="7905" width="5.5" style="1" customWidth="1"/>
    <col min="7906" max="7906" width="32.625" style="1" customWidth="1"/>
    <col min="7907" max="7907" width="10" style="1" customWidth="1"/>
    <col min="7908" max="7908" width="10.875" style="1" customWidth="1"/>
    <col min="7909" max="7914" width="0" style="1" hidden="1" customWidth="1"/>
    <col min="7915" max="7915" width="10.375" style="1" customWidth="1"/>
    <col min="7916" max="7918" width="0" style="1" hidden="1" customWidth="1"/>
    <col min="7919" max="7919" width="10.375" style="1" customWidth="1"/>
    <col min="7920" max="7920" width="11" style="1" customWidth="1"/>
    <col min="7921" max="7922" width="0" style="1" hidden="1" customWidth="1"/>
    <col min="7923" max="7923" width="10.375" style="1"/>
    <col min="7924" max="7928" width="0" style="1" hidden="1" customWidth="1"/>
    <col min="7929" max="8160" width="10.375" style="1"/>
    <col min="8161" max="8161" width="5.5" style="1" customWidth="1"/>
    <col min="8162" max="8162" width="32.625" style="1" customWidth="1"/>
    <col min="8163" max="8163" width="10" style="1" customWidth="1"/>
    <col min="8164" max="8164" width="10.875" style="1" customWidth="1"/>
    <col min="8165" max="8170" width="0" style="1" hidden="1" customWidth="1"/>
    <col min="8171" max="8171" width="10.375" style="1" customWidth="1"/>
    <col min="8172" max="8174" width="0" style="1" hidden="1" customWidth="1"/>
    <col min="8175" max="8175" width="10.375" style="1" customWidth="1"/>
    <col min="8176" max="8176" width="11" style="1" customWidth="1"/>
    <col min="8177" max="8178" width="0" style="1" hidden="1" customWidth="1"/>
    <col min="8179" max="8179" width="10.375" style="1"/>
    <col min="8180" max="8184" width="0" style="1" hidden="1" customWidth="1"/>
    <col min="8185" max="8416" width="10.375" style="1"/>
    <col min="8417" max="8417" width="5.5" style="1" customWidth="1"/>
    <col min="8418" max="8418" width="32.625" style="1" customWidth="1"/>
    <col min="8419" max="8419" width="10" style="1" customWidth="1"/>
    <col min="8420" max="8420" width="10.875" style="1" customWidth="1"/>
    <col min="8421" max="8426" width="0" style="1" hidden="1" customWidth="1"/>
    <col min="8427" max="8427" width="10.375" style="1" customWidth="1"/>
    <col min="8428" max="8430" width="0" style="1" hidden="1" customWidth="1"/>
    <col min="8431" max="8431" width="10.375" style="1" customWidth="1"/>
    <col min="8432" max="8432" width="11" style="1" customWidth="1"/>
    <col min="8433" max="8434" width="0" style="1" hidden="1" customWidth="1"/>
    <col min="8435" max="8435" width="10.375" style="1"/>
    <col min="8436" max="8440" width="0" style="1" hidden="1" customWidth="1"/>
    <col min="8441" max="8672" width="10.375" style="1"/>
    <col min="8673" max="8673" width="5.5" style="1" customWidth="1"/>
    <col min="8674" max="8674" width="32.625" style="1" customWidth="1"/>
    <col min="8675" max="8675" width="10" style="1" customWidth="1"/>
    <col min="8676" max="8676" width="10.875" style="1" customWidth="1"/>
    <col min="8677" max="8682" width="0" style="1" hidden="1" customWidth="1"/>
    <col min="8683" max="8683" width="10.375" style="1" customWidth="1"/>
    <col min="8684" max="8686" width="0" style="1" hidden="1" customWidth="1"/>
    <col min="8687" max="8687" width="10.375" style="1" customWidth="1"/>
    <col min="8688" max="8688" width="11" style="1" customWidth="1"/>
    <col min="8689" max="8690" width="0" style="1" hidden="1" customWidth="1"/>
    <col min="8691" max="8691" width="10.375" style="1"/>
    <col min="8692" max="8696" width="0" style="1" hidden="1" customWidth="1"/>
    <col min="8697" max="8928" width="10.375" style="1"/>
    <col min="8929" max="8929" width="5.5" style="1" customWidth="1"/>
    <col min="8930" max="8930" width="32.625" style="1" customWidth="1"/>
    <col min="8931" max="8931" width="10" style="1" customWidth="1"/>
    <col min="8932" max="8932" width="10.875" style="1" customWidth="1"/>
    <col min="8933" max="8938" width="0" style="1" hidden="1" customWidth="1"/>
    <col min="8939" max="8939" width="10.375" style="1" customWidth="1"/>
    <col min="8940" max="8942" width="0" style="1" hidden="1" customWidth="1"/>
    <col min="8943" max="8943" width="10.375" style="1" customWidth="1"/>
    <col min="8944" max="8944" width="11" style="1" customWidth="1"/>
    <col min="8945" max="8946" width="0" style="1" hidden="1" customWidth="1"/>
    <col min="8947" max="8947" width="10.375" style="1"/>
    <col min="8948" max="8952" width="0" style="1" hidden="1" customWidth="1"/>
    <col min="8953" max="9184" width="10.375" style="1"/>
    <col min="9185" max="9185" width="5.5" style="1" customWidth="1"/>
    <col min="9186" max="9186" width="32.625" style="1" customWidth="1"/>
    <col min="9187" max="9187" width="10" style="1" customWidth="1"/>
    <col min="9188" max="9188" width="10.875" style="1" customWidth="1"/>
    <col min="9189" max="9194" width="0" style="1" hidden="1" customWidth="1"/>
    <col min="9195" max="9195" width="10.375" style="1" customWidth="1"/>
    <col min="9196" max="9198" width="0" style="1" hidden="1" customWidth="1"/>
    <col min="9199" max="9199" width="10.375" style="1" customWidth="1"/>
    <col min="9200" max="9200" width="11" style="1" customWidth="1"/>
    <col min="9201" max="9202" width="0" style="1" hidden="1" customWidth="1"/>
    <col min="9203" max="9203" width="10.375" style="1"/>
    <col min="9204" max="9208" width="0" style="1" hidden="1" customWidth="1"/>
    <col min="9209" max="9440" width="10.375" style="1"/>
    <col min="9441" max="9441" width="5.5" style="1" customWidth="1"/>
    <col min="9442" max="9442" width="32.625" style="1" customWidth="1"/>
    <col min="9443" max="9443" width="10" style="1" customWidth="1"/>
    <col min="9444" max="9444" width="10.875" style="1" customWidth="1"/>
    <col min="9445" max="9450" width="0" style="1" hidden="1" customWidth="1"/>
    <col min="9451" max="9451" width="10.375" style="1" customWidth="1"/>
    <col min="9452" max="9454" width="0" style="1" hidden="1" customWidth="1"/>
    <col min="9455" max="9455" width="10.375" style="1" customWidth="1"/>
    <col min="9456" max="9456" width="11" style="1" customWidth="1"/>
    <col min="9457" max="9458" width="0" style="1" hidden="1" customWidth="1"/>
    <col min="9459" max="9459" width="10.375" style="1"/>
    <col min="9460" max="9464" width="0" style="1" hidden="1" customWidth="1"/>
    <col min="9465" max="9696" width="10.375" style="1"/>
    <col min="9697" max="9697" width="5.5" style="1" customWidth="1"/>
    <col min="9698" max="9698" width="32.625" style="1" customWidth="1"/>
    <col min="9699" max="9699" width="10" style="1" customWidth="1"/>
    <col min="9700" max="9700" width="10.875" style="1" customWidth="1"/>
    <col min="9701" max="9706" width="0" style="1" hidden="1" customWidth="1"/>
    <col min="9707" max="9707" width="10.375" style="1" customWidth="1"/>
    <col min="9708" max="9710" width="0" style="1" hidden="1" customWidth="1"/>
    <col min="9711" max="9711" width="10.375" style="1" customWidth="1"/>
    <col min="9712" max="9712" width="11" style="1" customWidth="1"/>
    <col min="9713" max="9714" width="0" style="1" hidden="1" customWidth="1"/>
    <col min="9715" max="9715" width="10.375" style="1"/>
    <col min="9716" max="9720" width="0" style="1" hidden="1" customWidth="1"/>
    <col min="9721" max="9952" width="10.375" style="1"/>
    <col min="9953" max="9953" width="5.5" style="1" customWidth="1"/>
    <col min="9954" max="9954" width="32.625" style="1" customWidth="1"/>
    <col min="9955" max="9955" width="10" style="1" customWidth="1"/>
    <col min="9956" max="9956" width="10.875" style="1" customWidth="1"/>
    <col min="9957" max="9962" width="0" style="1" hidden="1" customWidth="1"/>
    <col min="9963" max="9963" width="10.375" style="1" customWidth="1"/>
    <col min="9964" max="9966" width="0" style="1" hidden="1" customWidth="1"/>
    <col min="9967" max="9967" width="10.375" style="1" customWidth="1"/>
    <col min="9968" max="9968" width="11" style="1" customWidth="1"/>
    <col min="9969" max="9970" width="0" style="1" hidden="1" customWidth="1"/>
    <col min="9971" max="9971" width="10.375" style="1"/>
    <col min="9972" max="9976" width="0" style="1" hidden="1" customWidth="1"/>
    <col min="9977" max="10208" width="10.375" style="1"/>
    <col min="10209" max="10209" width="5.5" style="1" customWidth="1"/>
    <col min="10210" max="10210" width="32.625" style="1" customWidth="1"/>
    <col min="10211" max="10211" width="10" style="1" customWidth="1"/>
    <col min="10212" max="10212" width="10.875" style="1" customWidth="1"/>
    <col min="10213" max="10218" width="0" style="1" hidden="1" customWidth="1"/>
    <col min="10219" max="10219" width="10.375" style="1" customWidth="1"/>
    <col min="10220" max="10222" width="0" style="1" hidden="1" customWidth="1"/>
    <col min="10223" max="10223" width="10.375" style="1" customWidth="1"/>
    <col min="10224" max="10224" width="11" style="1" customWidth="1"/>
    <col min="10225" max="10226" width="0" style="1" hidden="1" customWidth="1"/>
    <col min="10227" max="10227" width="10.375" style="1"/>
    <col min="10228" max="10232" width="0" style="1" hidden="1" customWidth="1"/>
    <col min="10233" max="10464" width="10.375" style="1"/>
    <col min="10465" max="10465" width="5.5" style="1" customWidth="1"/>
    <col min="10466" max="10466" width="32.625" style="1" customWidth="1"/>
    <col min="10467" max="10467" width="10" style="1" customWidth="1"/>
    <col min="10468" max="10468" width="10.875" style="1" customWidth="1"/>
    <col min="10469" max="10474" width="0" style="1" hidden="1" customWidth="1"/>
    <col min="10475" max="10475" width="10.375" style="1" customWidth="1"/>
    <col min="10476" max="10478" width="0" style="1" hidden="1" customWidth="1"/>
    <col min="10479" max="10479" width="10.375" style="1" customWidth="1"/>
    <col min="10480" max="10480" width="11" style="1" customWidth="1"/>
    <col min="10481" max="10482" width="0" style="1" hidden="1" customWidth="1"/>
    <col min="10483" max="10483" width="10.375" style="1"/>
    <col min="10484" max="10488" width="0" style="1" hidden="1" customWidth="1"/>
    <col min="10489" max="10720" width="10.375" style="1"/>
    <col min="10721" max="10721" width="5.5" style="1" customWidth="1"/>
    <col min="10722" max="10722" width="32.625" style="1" customWidth="1"/>
    <col min="10723" max="10723" width="10" style="1" customWidth="1"/>
    <col min="10724" max="10724" width="10.875" style="1" customWidth="1"/>
    <col min="10725" max="10730" width="0" style="1" hidden="1" customWidth="1"/>
    <col min="10731" max="10731" width="10.375" style="1" customWidth="1"/>
    <col min="10732" max="10734" width="0" style="1" hidden="1" customWidth="1"/>
    <col min="10735" max="10735" width="10.375" style="1" customWidth="1"/>
    <col min="10736" max="10736" width="11" style="1" customWidth="1"/>
    <col min="10737" max="10738" width="0" style="1" hidden="1" customWidth="1"/>
    <col min="10739" max="10739" width="10.375" style="1"/>
    <col min="10740" max="10744" width="0" style="1" hidden="1" customWidth="1"/>
    <col min="10745" max="10976" width="10.375" style="1"/>
    <col min="10977" max="10977" width="5.5" style="1" customWidth="1"/>
    <col min="10978" max="10978" width="32.625" style="1" customWidth="1"/>
    <col min="10979" max="10979" width="10" style="1" customWidth="1"/>
    <col min="10980" max="10980" width="10.875" style="1" customWidth="1"/>
    <col min="10981" max="10986" width="0" style="1" hidden="1" customWidth="1"/>
    <col min="10987" max="10987" width="10.375" style="1" customWidth="1"/>
    <col min="10988" max="10990" width="0" style="1" hidden="1" customWidth="1"/>
    <col min="10991" max="10991" width="10.375" style="1" customWidth="1"/>
    <col min="10992" max="10992" width="11" style="1" customWidth="1"/>
    <col min="10993" max="10994" width="0" style="1" hidden="1" customWidth="1"/>
    <col min="10995" max="10995" width="10.375" style="1"/>
    <col min="10996" max="11000" width="0" style="1" hidden="1" customWidth="1"/>
    <col min="11001" max="11232" width="10.375" style="1"/>
    <col min="11233" max="11233" width="5.5" style="1" customWidth="1"/>
    <col min="11234" max="11234" width="32.625" style="1" customWidth="1"/>
    <col min="11235" max="11235" width="10" style="1" customWidth="1"/>
    <col min="11236" max="11236" width="10.875" style="1" customWidth="1"/>
    <col min="11237" max="11242" width="0" style="1" hidden="1" customWidth="1"/>
    <col min="11243" max="11243" width="10.375" style="1" customWidth="1"/>
    <col min="11244" max="11246" width="0" style="1" hidden="1" customWidth="1"/>
    <col min="11247" max="11247" width="10.375" style="1" customWidth="1"/>
    <col min="11248" max="11248" width="11" style="1" customWidth="1"/>
    <col min="11249" max="11250" width="0" style="1" hidden="1" customWidth="1"/>
    <col min="11251" max="11251" width="10.375" style="1"/>
    <col min="11252" max="11256" width="0" style="1" hidden="1" customWidth="1"/>
    <col min="11257" max="11488" width="10.375" style="1"/>
    <col min="11489" max="11489" width="5.5" style="1" customWidth="1"/>
    <col min="11490" max="11490" width="32.625" style="1" customWidth="1"/>
    <col min="11491" max="11491" width="10" style="1" customWidth="1"/>
    <col min="11492" max="11492" width="10.875" style="1" customWidth="1"/>
    <col min="11493" max="11498" width="0" style="1" hidden="1" customWidth="1"/>
    <col min="11499" max="11499" width="10.375" style="1" customWidth="1"/>
    <col min="11500" max="11502" width="0" style="1" hidden="1" customWidth="1"/>
    <col min="11503" max="11503" width="10.375" style="1" customWidth="1"/>
    <col min="11504" max="11504" width="11" style="1" customWidth="1"/>
    <col min="11505" max="11506" width="0" style="1" hidden="1" customWidth="1"/>
    <col min="11507" max="11507" width="10.375" style="1"/>
    <col min="11508" max="11512" width="0" style="1" hidden="1" customWidth="1"/>
    <col min="11513" max="11744" width="10.375" style="1"/>
    <col min="11745" max="11745" width="5.5" style="1" customWidth="1"/>
    <col min="11746" max="11746" width="32.625" style="1" customWidth="1"/>
    <col min="11747" max="11747" width="10" style="1" customWidth="1"/>
    <col min="11748" max="11748" width="10.875" style="1" customWidth="1"/>
    <col min="11749" max="11754" width="0" style="1" hidden="1" customWidth="1"/>
    <col min="11755" max="11755" width="10.375" style="1" customWidth="1"/>
    <col min="11756" max="11758" width="0" style="1" hidden="1" customWidth="1"/>
    <col min="11759" max="11759" width="10.375" style="1" customWidth="1"/>
    <col min="11760" max="11760" width="11" style="1" customWidth="1"/>
    <col min="11761" max="11762" width="0" style="1" hidden="1" customWidth="1"/>
    <col min="11763" max="11763" width="10.375" style="1"/>
    <col min="11764" max="11768" width="0" style="1" hidden="1" customWidth="1"/>
    <col min="11769" max="12000" width="10.375" style="1"/>
    <col min="12001" max="12001" width="5.5" style="1" customWidth="1"/>
    <col min="12002" max="12002" width="32.625" style="1" customWidth="1"/>
    <col min="12003" max="12003" width="10" style="1" customWidth="1"/>
    <col min="12004" max="12004" width="10.875" style="1" customWidth="1"/>
    <col min="12005" max="12010" width="0" style="1" hidden="1" customWidth="1"/>
    <col min="12011" max="12011" width="10.375" style="1" customWidth="1"/>
    <col min="12012" max="12014" width="0" style="1" hidden="1" customWidth="1"/>
    <col min="12015" max="12015" width="10.375" style="1" customWidth="1"/>
    <col min="12016" max="12016" width="11" style="1" customWidth="1"/>
    <col min="12017" max="12018" width="0" style="1" hidden="1" customWidth="1"/>
    <col min="12019" max="12019" width="10.375" style="1"/>
    <col min="12020" max="12024" width="0" style="1" hidden="1" customWidth="1"/>
    <col min="12025" max="12256" width="10.375" style="1"/>
    <col min="12257" max="12257" width="5.5" style="1" customWidth="1"/>
    <col min="12258" max="12258" width="32.625" style="1" customWidth="1"/>
    <col min="12259" max="12259" width="10" style="1" customWidth="1"/>
    <col min="12260" max="12260" width="10.875" style="1" customWidth="1"/>
    <col min="12261" max="12266" width="0" style="1" hidden="1" customWidth="1"/>
    <col min="12267" max="12267" width="10.375" style="1" customWidth="1"/>
    <col min="12268" max="12270" width="0" style="1" hidden="1" customWidth="1"/>
    <col min="12271" max="12271" width="10.375" style="1" customWidth="1"/>
    <col min="12272" max="12272" width="11" style="1" customWidth="1"/>
    <col min="12273" max="12274" width="0" style="1" hidden="1" customWidth="1"/>
    <col min="12275" max="12275" width="10.375" style="1"/>
    <col min="12276" max="12280" width="0" style="1" hidden="1" customWidth="1"/>
    <col min="12281" max="12512" width="10.375" style="1"/>
    <col min="12513" max="12513" width="5.5" style="1" customWidth="1"/>
    <col min="12514" max="12514" width="32.625" style="1" customWidth="1"/>
    <col min="12515" max="12515" width="10" style="1" customWidth="1"/>
    <col min="12516" max="12516" width="10.875" style="1" customWidth="1"/>
    <col min="12517" max="12522" width="0" style="1" hidden="1" customWidth="1"/>
    <col min="12523" max="12523" width="10.375" style="1" customWidth="1"/>
    <col min="12524" max="12526" width="0" style="1" hidden="1" customWidth="1"/>
    <col min="12527" max="12527" width="10.375" style="1" customWidth="1"/>
    <col min="12528" max="12528" width="11" style="1" customWidth="1"/>
    <col min="12529" max="12530" width="0" style="1" hidden="1" customWidth="1"/>
    <col min="12531" max="12531" width="10.375" style="1"/>
    <col min="12532" max="12536" width="0" style="1" hidden="1" customWidth="1"/>
    <col min="12537" max="12768" width="10.375" style="1"/>
    <col min="12769" max="12769" width="5.5" style="1" customWidth="1"/>
    <col min="12770" max="12770" width="32.625" style="1" customWidth="1"/>
    <col min="12771" max="12771" width="10" style="1" customWidth="1"/>
    <col min="12772" max="12772" width="10.875" style="1" customWidth="1"/>
    <col min="12773" max="12778" width="0" style="1" hidden="1" customWidth="1"/>
    <col min="12779" max="12779" width="10.375" style="1" customWidth="1"/>
    <col min="12780" max="12782" width="0" style="1" hidden="1" customWidth="1"/>
    <col min="12783" max="12783" width="10.375" style="1" customWidth="1"/>
    <col min="12784" max="12784" width="11" style="1" customWidth="1"/>
    <col min="12785" max="12786" width="0" style="1" hidden="1" customWidth="1"/>
    <col min="12787" max="12787" width="10.375" style="1"/>
    <col min="12788" max="12792" width="0" style="1" hidden="1" customWidth="1"/>
    <col min="12793" max="13024" width="10.375" style="1"/>
    <col min="13025" max="13025" width="5.5" style="1" customWidth="1"/>
    <col min="13026" max="13026" width="32.625" style="1" customWidth="1"/>
    <col min="13027" max="13027" width="10" style="1" customWidth="1"/>
    <col min="13028" max="13028" width="10.875" style="1" customWidth="1"/>
    <col min="13029" max="13034" width="0" style="1" hidden="1" customWidth="1"/>
    <col min="13035" max="13035" width="10.375" style="1" customWidth="1"/>
    <col min="13036" max="13038" width="0" style="1" hidden="1" customWidth="1"/>
    <col min="13039" max="13039" width="10.375" style="1" customWidth="1"/>
    <col min="13040" max="13040" width="11" style="1" customWidth="1"/>
    <col min="13041" max="13042" width="0" style="1" hidden="1" customWidth="1"/>
    <col min="13043" max="13043" width="10.375" style="1"/>
    <col min="13044" max="13048" width="0" style="1" hidden="1" customWidth="1"/>
    <col min="13049" max="13280" width="10.375" style="1"/>
    <col min="13281" max="13281" width="5.5" style="1" customWidth="1"/>
    <col min="13282" max="13282" width="32.625" style="1" customWidth="1"/>
    <col min="13283" max="13283" width="10" style="1" customWidth="1"/>
    <col min="13284" max="13284" width="10.875" style="1" customWidth="1"/>
    <col min="13285" max="13290" width="0" style="1" hidden="1" customWidth="1"/>
    <col min="13291" max="13291" width="10.375" style="1" customWidth="1"/>
    <col min="13292" max="13294" width="0" style="1" hidden="1" customWidth="1"/>
    <col min="13295" max="13295" width="10.375" style="1" customWidth="1"/>
    <col min="13296" max="13296" width="11" style="1" customWidth="1"/>
    <col min="13297" max="13298" width="0" style="1" hidden="1" customWidth="1"/>
    <col min="13299" max="13299" width="10.375" style="1"/>
    <col min="13300" max="13304" width="0" style="1" hidden="1" customWidth="1"/>
    <col min="13305" max="13536" width="10.375" style="1"/>
    <col min="13537" max="13537" width="5.5" style="1" customWidth="1"/>
    <col min="13538" max="13538" width="32.625" style="1" customWidth="1"/>
    <col min="13539" max="13539" width="10" style="1" customWidth="1"/>
    <col min="13540" max="13540" width="10.875" style="1" customWidth="1"/>
    <col min="13541" max="13546" width="0" style="1" hidden="1" customWidth="1"/>
    <col min="13547" max="13547" width="10.375" style="1" customWidth="1"/>
    <col min="13548" max="13550" width="0" style="1" hidden="1" customWidth="1"/>
    <col min="13551" max="13551" width="10.375" style="1" customWidth="1"/>
    <col min="13552" max="13552" width="11" style="1" customWidth="1"/>
    <col min="13553" max="13554" width="0" style="1" hidden="1" customWidth="1"/>
    <col min="13555" max="13555" width="10.375" style="1"/>
    <col min="13556" max="13560" width="0" style="1" hidden="1" customWidth="1"/>
    <col min="13561" max="13792" width="10.375" style="1"/>
    <col min="13793" max="13793" width="5.5" style="1" customWidth="1"/>
    <col min="13794" max="13794" width="32.625" style="1" customWidth="1"/>
    <col min="13795" max="13795" width="10" style="1" customWidth="1"/>
    <col min="13796" max="13796" width="10.875" style="1" customWidth="1"/>
    <col min="13797" max="13802" width="0" style="1" hidden="1" customWidth="1"/>
    <col min="13803" max="13803" width="10.375" style="1" customWidth="1"/>
    <col min="13804" max="13806" width="0" style="1" hidden="1" customWidth="1"/>
    <col min="13807" max="13807" width="10.375" style="1" customWidth="1"/>
    <col min="13808" max="13808" width="11" style="1" customWidth="1"/>
    <col min="13809" max="13810" width="0" style="1" hidden="1" customWidth="1"/>
    <col min="13811" max="13811" width="10.375" style="1"/>
    <col min="13812" max="13816" width="0" style="1" hidden="1" customWidth="1"/>
    <col min="13817" max="14048" width="10.375" style="1"/>
    <col min="14049" max="14049" width="5.5" style="1" customWidth="1"/>
    <col min="14050" max="14050" width="32.625" style="1" customWidth="1"/>
    <col min="14051" max="14051" width="10" style="1" customWidth="1"/>
    <col min="14052" max="14052" width="10.875" style="1" customWidth="1"/>
    <col min="14053" max="14058" width="0" style="1" hidden="1" customWidth="1"/>
    <col min="14059" max="14059" width="10.375" style="1" customWidth="1"/>
    <col min="14060" max="14062" width="0" style="1" hidden="1" customWidth="1"/>
    <col min="14063" max="14063" width="10.375" style="1" customWidth="1"/>
    <col min="14064" max="14064" width="11" style="1" customWidth="1"/>
    <col min="14065" max="14066" width="0" style="1" hidden="1" customWidth="1"/>
    <col min="14067" max="14067" width="10.375" style="1"/>
    <col min="14068" max="14072" width="0" style="1" hidden="1" customWidth="1"/>
    <col min="14073" max="14304" width="10.375" style="1"/>
    <col min="14305" max="14305" width="5.5" style="1" customWidth="1"/>
    <col min="14306" max="14306" width="32.625" style="1" customWidth="1"/>
    <col min="14307" max="14307" width="10" style="1" customWidth="1"/>
    <col min="14308" max="14308" width="10.875" style="1" customWidth="1"/>
    <col min="14309" max="14314" width="0" style="1" hidden="1" customWidth="1"/>
    <col min="14315" max="14315" width="10.375" style="1" customWidth="1"/>
    <col min="14316" max="14318" width="0" style="1" hidden="1" customWidth="1"/>
    <col min="14319" max="14319" width="10.375" style="1" customWidth="1"/>
    <col min="14320" max="14320" width="11" style="1" customWidth="1"/>
    <col min="14321" max="14322" width="0" style="1" hidden="1" customWidth="1"/>
    <col min="14323" max="14323" width="10.375" style="1"/>
    <col min="14324" max="14328" width="0" style="1" hidden="1" customWidth="1"/>
    <col min="14329" max="14560" width="10.375" style="1"/>
    <col min="14561" max="14561" width="5.5" style="1" customWidth="1"/>
    <col min="14562" max="14562" width="32.625" style="1" customWidth="1"/>
    <col min="14563" max="14563" width="10" style="1" customWidth="1"/>
    <col min="14564" max="14564" width="10.875" style="1" customWidth="1"/>
    <col min="14565" max="14570" width="0" style="1" hidden="1" customWidth="1"/>
    <col min="14571" max="14571" width="10.375" style="1" customWidth="1"/>
    <col min="14572" max="14574" width="0" style="1" hidden="1" customWidth="1"/>
    <col min="14575" max="14575" width="10.375" style="1" customWidth="1"/>
    <col min="14576" max="14576" width="11" style="1" customWidth="1"/>
    <col min="14577" max="14578" width="0" style="1" hidden="1" customWidth="1"/>
    <col min="14579" max="14579" width="10.375" style="1"/>
    <col min="14580" max="14584" width="0" style="1" hidden="1" customWidth="1"/>
    <col min="14585" max="14816" width="10.375" style="1"/>
    <col min="14817" max="14817" width="5.5" style="1" customWidth="1"/>
    <col min="14818" max="14818" width="32.625" style="1" customWidth="1"/>
    <col min="14819" max="14819" width="10" style="1" customWidth="1"/>
    <col min="14820" max="14820" width="10.875" style="1" customWidth="1"/>
    <col min="14821" max="14826" width="0" style="1" hidden="1" customWidth="1"/>
    <col min="14827" max="14827" width="10.375" style="1" customWidth="1"/>
    <col min="14828" max="14830" width="0" style="1" hidden="1" customWidth="1"/>
    <col min="14831" max="14831" width="10.375" style="1" customWidth="1"/>
    <col min="14832" max="14832" width="11" style="1" customWidth="1"/>
    <col min="14833" max="14834" width="0" style="1" hidden="1" customWidth="1"/>
    <col min="14835" max="14835" width="10.375" style="1"/>
    <col min="14836" max="14840" width="0" style="1" hidden="1" customWidth="1"/>
    <col min="14841" max="15072" width="10.375" style="1"/>
    <col min="15073" max="15073" width="5.5" style="1" customWidth="1"/>
    <col min="15074" max="15074" width="32.625" style="1" customWidth="1"/>
    <col min="15075" max="15075" width="10" style="1" customWidth="1"/>
    <col min="15076" max="15076" width="10.875" style="1" customWidth="1"/>
    <col min="15077" max="15082" width="0" style="1" hidden="1" customWidth="1"/>
    <col min="15083" max="15083" width="10.375" style="1" customWidth="1"/>
    <col min="15084" max="15086" width="0" style="1" hidden="1" customWidth="1"/>
    <col min="15087" max="15087" width="10.375" style="1" customWidth="1"/>
    <col min="15088" max="15088" width="11" style="1" customWidth="1"/>
    <col min="15089" max="15090" width="0" style="1" hidden="1" customWidth="1"/>
    <col min="15091" max="15091" width="10.375" style="1"/>
    <col min="15092" max="15096" width="0" style="1" hidden="1" customWidth="1"/>
    <col min="15097" max="15328" width="10.375" style="1"/>
    <col min="15329" max="15329" width="5.5" style="1" customWidth="1"/>
    <col min="15330" max="15330" width="32.625" style="1" customWidth="1"/>
    <col min="15331" max="15331" width="10" style="1" customWidth="1"/>
    <col min="15332" max="15332" width="10.875" style="1" customWidth="1"/>
    <col min="15333" max="15338" width="0" style="1" hidden="1" customWidth="1"/>
    <col min="15339" max="15339" width="10.375" style="1" customWidth="1"/>
    <col min="15340" max="15342" width="0" style="1" hidden="1" customWidth="1"/>
    <col min="15343" max="15343" width="10.375" style="1" customWidth="1"/>
    <col min="15344" max="15344" width="11" style="1" customWidth="1"/>
    <col min="15345" max="15346" width="0" style="1" hidden="1" customWidth="1"/>
    <col min="15347" max="15347" width="10.375" style="1"/>
    <col min="15348" max="15352" width="0" style="1" hidden="1" customWidth="1"/>
    <col min="15353" max="15584" width="10.375" style="1"/>
    <col min="15585" max="15585" width="5.5" style="1" customWidth="1"/>
    <col min="15586" max="15586" width="32.625" style="1" customWidth="1"/>
    <col min="15587" max="15587" width="10" style="1" customWidth="1"/>
    <col min="15588" max="15588" width="10.875" style="1" customWidth="1"/>
    <col min="15589" max="15594" width="0" style="1" hidden="1" customWidth="1"/>
    <col min="15595" max="15595" width="10.375" style="1" customWidth="1"/>
    <col min="15596" max="15598" width="0" style="1" hidden="1" customWidth="1"/>
    <col min="15599" max="15599" width="10.375" style="1" customWidth="1"/>
    <col min="15600" max="15600" width="11" style="1" customWidth="1"/>
    <col min="15601" max="15602" width="0" style="1" hidden="1" customWidth="1"/>
    <col min="15603" max="15603" width="10.375" style="1"/>
    <col min="15604" max="15608" width="0" style="1" hidden="1" customWidth="1"/>
    <col min="15609" max="15840" width="10.375" style="1"/>
    <col min="15841" max="15841" width="5.5" style="1" customWidth="1"/>
    <col min="15842" max="15842" width="32.625" style="1" customWidth="1"/>
    <col min="15843" max="15843" width="10" style="1" customWidth="1"/>
    <col min="15844" max="15844" width="10.875" style="1" customWidth="1"/>
    <col min="15845" max="15850" width="0" style="1" hidden="1" customWidth="1"/>
    <col min="15851" max="15851" width="10.375" style="1" customWidth="1"/>
    <col min="15852" max="15854" width="0" style="1" hidden="1" customWidth="1"/>
    <col min="15855" max="15855" width="10.375" style="1" customWidth="1"/>
    <col min="15856" max="15856" width="11" style="1" customWidth="1"/>
    <col min="15857" max="15858" width="0" style="1" hidden="1" customWidth="1"/>
    <col min="15859" max="15859" width="10.375" style="1"/>
    <col min="15860" max="15864" width="0" style="1" hidden="1" customWidth="1"/>
    <col min="15865" max="16096" width="10.375" style="1"/>
    <col min="16097" max="16097" width="5.5" style="1" customWidth="1"/>
    <col min="16098" max="16098" width="32.625" style="1" customWidth="1"/>
    <col min="16099" max="16099" width="10" style="1" customWidth="1"/>
    <col min="16100" max="16100" width="10.875" style="1" customWidth="1"/>
    <col min="16101" max="16106" width="0" style="1" hidden="1" customWidth="1"/>
    <col min="16107" max="16107" width="10.375" style="1" customWidth="1"/>
    <col min="16108" max="16110" width="0" style="1" hidden="1" customWidth="1"/>
    <col min="16111" max="16111" width="10.375" style="1" customWidth="1"/>
    <col min="16112" max="16112" width="11" style="1" customWidth="1"/>
    <col min="16113" max="16114" width="0" style="1" hidden="1" customWidth="1"/>
    <col min="16115" max="16115" width="10.375" style="1"/>
    <col min="16116" max="16120" width="0" style="1" hidden="1" customWidth="1"/>
    <col min="16121" max="16384" width="10.375" style="1"/>
  </cols>
  <sheetData>
    <row r="1" spans="1:14" x14ac:dyDescent="0.25">
      <c r="A1" s="126" t="s">
        <v>90</v>
      </c>
      <c r="B1" s="126"/>
      <c r="C1" s="126"/>
      <c r="D1" s="126"/>
      <c r="E1" s="126"/>
      <c r="F1" s="126"/>
      <c r="G1" s="126"/>
      <c r="H1" s="126"/>
      <c r="I1" s="126"/>
    </row>
    <row r="2" spans="1:14" ht="15.75" customHeight="1" x14ac:dyDescent="0.25">
      <c r="A2" s="118" t="s">
        <v>110</v>
      </c>
      <c r="B2" s="118"/>
      <c r="C2" s="118"/>
      <c r="D2" s="118"/>
      <c r="E2" s="118"/>
      <c r="F2" s="118"/>
      <c r="G2" s="118"/>
      <c r="H2" s="118"/>
      <c r="I2" s="118"/>
    </row>
    <row r="3" spans="1:14" ht="15" customHeight="1" x14ac:dyDescent="0.25">
      <c r="A3" s="119" t="str">
        <f>'Thu thang 2'!A3:F3</f>
        <v>(Kèm theo Báo cáo số:      /BC-UBND ngày       tháng 02 năm 2024 của UBND Thành phố).</v>
      </c>
      <c r="B3" s="119"/>
      <c r="C3" s="119"/>
      <c r="D3" s="119"/>
      <c r="E3" s="119"/>
      <c r="F3" s="119"/>
      <c r="G3" s="119"/>
      <c r="H3" s="119"/>
      <c r="I3" s="119"/>
    </row>
    <row r="4" spans="1:14" ht="15" customHeight="1" x14ac:dyDescent="0.25">
      <c r="A4" s="4"/>
      <c r="B4" s="4"/>
      <c r="C4" s="4"/>
      <c r="D4" s="4"/>
      <c r="E4" s="4"/>
      <c r="F4" s="4"/>
      <c r="G4" s="4"/>
      <c r="H4" s="47"/>
    </row>
    <row r="5" spans="1:14" ht="18" customHeight="1" x14ac:dyDescent="0.25">
      <c r="D5" s="10"/>
      <c r="E5" s="10"/>
      <c r="F5" s="10"/>
      <c r="G5" s="10"/>
      <c r="H5" s="125" t="s">
        <v>57</v>
      </c>
      <c r="I5" s="125"/>
    </row>
    <row r="6" spans="1:14" ht="44.25" customHeight="1" x14ac:dyDescent="0.25">
      <c r="A6" s="117" t="s">
        <v>50</v>
      </c>
      <c r="B6" s="117" t="s">
        <v>0</v>
      </c>
      <c r="C6" s="117" t="s">
        <v>99</v>
      </c>
      <c r="D6" s="117"/>
      <c r="E6" s="117" t="s">
        <v>98</v>
      </c>
      <c r="F6" s="117" t="s">
        <v>83</v>
      </c>
      <c r="G6" s="117" t="s">
        <v>84</v>
      </c>
      <c r="H6" s="117" t="s">
        <v>113</v>
      </c>
      <c r="I6" s="117"/>
    </row>
    <row r="7" spans="1:14" ht="79.5" customHeight="1" x14ac:dyDescent="0.25">
      <c r="A7" s="121"/>
      <c r="B7" s="121"/>
      <c r="C7" s="46" t="s">
        <v>6</v>
      </c>
      <c r="D7" s="46" t="s">
        <v>52</v>
      </c>
      <c r="E7" s="121"/>
      <c r="F7" s="121"/>
      <c r="G7" s="121"/>
      <c r="H7" s="46" t="s">
        <v>7</v>
      </c>
      <c r="I7" s="46" t="s">
        <v>53</v>
      </c>
    </row>
    <row r="8" spans="1:14" x14ac:dyDescent="0.25">
      <c r="A8" s="65">
        <v>1</v>
      </c>
      <c r="B8" s="46">
        <v>2</v>
      </c>
      <c r="C8" s="46">
        <v>3</v>
      </c>
      <c r="D8" s="46">
        <v>4</v>
      </c>
      <c r="E8" s="46"/>
      <c r="F8" s="46">
        <v>5</v>
      </c>
      <c r="G8" s="46">
        <v>6</v>
      </c>
      <c r="H8" s="46" t="s">
        <v>49</v>
      </c>
      <c r="I8" s="46" t="s">
        <v>88</v>
      </c>
    </row>
    <row r="9" spans="1:14" ht="19.5" customHeight="1" x14ac:dyDescent="0.25">
      <c r="A9" s="56"/>
      <c r="B9" s="57" t="s">
        <v>34</v>
      </c>
      <c r="C9" s="94">
        <f>C10+C14+C29</f>
        <v>675185</v>
      </c>
      <c r="D9" s="94">
        <f>D10+D14+D29</f>
        <v>675185</v>
      </c>
      <c r="E9" s="105">
        <f>E10+E14+E29</f>
        <v>80552</v>
      </c>
      <c r="F9" s="105">
        <f t="shared" ref="F9:G9" si="0">F10+F14+F29</f>
        <v>205221.5</v>
      </c>
      <c r="G9" s="105">
        <f t="shared" si="0"/>
        <v>374296</v>
      </c>
      <c r="H9" s="112">
        <f>F9/C9</f>
        <v>0.30394854743514743</v>
      </c>
      <c r="I9" s="112">
        <f>F9/D9</f>
        <v>0.30394854743514743</v>
      </c>
      <c r="L9" s="31"/>
    </row>
    <row r="10" spans="1:14" ht="21" customHeight="1" x14ac:dyDescent="0.25">
      <c r="A10" s="56" t="s">
        <v>1</v>
      </c>
      <c r="B10" s="59" t="s">
        <v>104</v>
      </c>
      <c r="C10" s="105">
        <f t="shared" ref="C10:D10" si="1">C11+C12+C13</f>
        <v>298000</v>
      </c>
      <c r="D10" s="105">
        <f t="shared" si="1"/>
        <v>298000</v>
      </c>
      <c r="E10" s="105">
        <f>E11+E12+E13</f>
        <v>33826</v>
      </c>
      <c r="F10" s="105">
        <f t="shared" ref="F10:G10" si="2">F11+F12+F13</f>
        <v>149422</v>
      </c>
      <c r="G10" s="105">
        <f t="shared" si="2"/>
        <v>259097</v>
      </c>
      <c r="H10" s="112">
        <f>F10/C10</f>
        <v>0.50141610738255038</v>
      </c>
      <c r="I10" s="112">
        <f>F10/D10</f>
        <v>0.50141610738255038</v>
      </c>
    </row>
    <row r="11" spans="1:14" ht="21" customHeight="1" x14ac:dyDescent="0.25">
      <c r="A11" s="60">
        <v>1</v>
      </c>
      <c r="B11" s="61" t="s">
        <v>105</v>
      </c>
      <c r="C11" s="90">
        <v>28000</v>
      </c>
      <c r="D11" s="90">
        <v>28000</v>
      </c>
      <c r="E11" s="95"/>
      <c r="F11" s="116">
        <v>0</v>
      </c>
      <c r="G11" s="116">
        <v>17600</v>
      </c>
      <c r="H11" s="112">
        <f t="shared" ref="H11:H12" si="3">F11/C11</f>
        <v>0</v>
      </c>
      <c r="I11" s="112">
        <f t="shared" ref="I11:I12" si="4">F11/D11</f>
        <v>0</v>
      </c>
      <c r="N11" s="31"/>
    </row>
    <row r="12" spans="1:14" ht="21" customHeight="1" x14ac:dyDescent="0.25">
      <c r="A12" s="60">
        <v>2</v>
      </c>
      <c r="B12" s="61" t="s">
        <v>106</v>
      </c>
      <c r="C12" s="106">
        <v>270000</v>
      </c>
      <c r="D12" s="107">
        <v>270000</v>
      </c>
      <c r="E12" s="108"/>
      <c r="F12" s="108">
        <v>41009</v>
      </c>
      <c r="G12" s="108">
        <f>149890-F12</f>
        <v>108881</v>
      </c>
      <c r="H12" s="112">
        <f t="shared" si="3"/>
        <v>0.15188518518518518</v>
      </c>
      <c r="I12" s="112">
        <f t="shared" si="4"/>
        <v>0.15188518518518518</v>
      </c>
    </row>
    <row r="13" spans="1:14" ht="21" customHeight="1" x14ac:dyDescent="0.25">
      <c r="A13" s="60">
        <v>3</v>
      </c>
      <c r="B13" s="61" t="s">
        <v>116</v>
      </c>
      <c r="C13" s="90"/>
      <c r="D13" s="90"/>
      <c r="E13" s="95">
        <v>33826</v>
      </c>
      <c r="F13" s="116">
        <v>108413</v>
      </c>
      <c r="G13" s="116">
        <v>132616</v>
      </c>
      <c r="H13" s="112"/>
      <c r="I13" s="112"/>
    </row>
    <row r="14" spans="1:14" ht="19.5" customHeight="1" x14ac:dyDescent="0.25">
      <c r="A14" s="56" t="s">
        <v>2</v>
      </c>
      <c r="B14" s="59" t="s">
        <v>3</v>
      </c>
      <c r="C14" s="94">
        <f>C17+C27</f>
        <v>365686</v>
      </c>
      <c r="D14" s="94">
        <f>D15+D16+D17+D19+D18+D20+D21+D22+D23+D24+D25+D26+D27</f>
        <v>365686</v>
      </c>
      <c r="E14" s="105">
        <f>E15+E16+E17+E19+E18+E20+E21+E22+E23+E24+E25+E26+E28</f>
        <v>46726</v>
      </c>
      <c r="F14" s="105">
        <f t="shared" ref="F14:G14" si="5">F15+F16+F17+F19+F18+F20+F21+F22+F23+F24+F25+F26+F28</f>
        <v>55799.5</v>
      </c>
      <c r="G14" s="105">
        <f t="shared" si="5"/>
        <v>114199</v>
      </c>
      <c r="H14" s="112">
        <f t="shared" ref="H14:H17" si="6">F14/C14</f>
        <v>0.15258855958390533</v>
      </c>
      <c r="I14" s="112">
        <f t="shared" ref="I14:I15" si="7">F14/D14</f>
        <v>0.15258855958390533</v>
      </c>
    </row>
    <row r="15" spans="1:14" ht="19.5" customHeight="1" x14ac:dyDescent="0.25">
      <c r="A15" s="60">
        <v>1</v>
      </c>
      <c r="B15" s="61" t="s">
        <v>35</v>
      </c>
      <c r="C15" s="107"/>
      <c r="D15" s="107">
        <v>7134</v>
      </c>
      <c r="E15" s="108">
        <v>1326</v>
      </c>
      <c r="F15" s="108">
        <v>1383</v>
      </c>
      <c r="G15" s="108">
        <v>2766</v>
      </c>
      <c r="H15" s="112"/>
      <c r="I15" s="112">
        <f t="shared" si="7"/>
        <v>0.19386038687973087</v>
      </c>
    </row>
    <row r="16" spans="1:14" ht="19.5" customHeight="1" x14ac:dyDescent="0.25">
      <c r="A16" s="60">
        <v>2</v>
      </c>
      <c r="B16" s="61" t="s">
        <v>107</v>
      </c>
      <c r="C16" s="107"/>
      <c r="D16" s="107">
        <v>5811</v>
      </c>
      <c r="E16" s="108">
        <v>881</v>
      </c>
      <c r="F16" s="108">
        <v>1000</v>
      </c>
      <c r="G16" s="108">
        <v>2200</v>
      </c>
      <c r="H16" s="112"/>
      <c r="I16" s="112">
        <f>F16/D16</f>
        <v>0.17208742040956806</v>
      </c>
    </row>
    <row r="17" spans="1:9" ht="19.5" customHeight="1" x14ac:dyDescent="0.25">
      <c r="A17" s="60">
        <v>3</v>
      </c>
      <c r="B17" s="61" t="s">
        <v>36</v>
      </c>
      <c r="C17" s="90">
        <v>186442</v>
      </c>
      <c r="D17" s="90">
        <v>186443</v>
      </c>
      <c r="E17" s="108">
        <v>24539</v>
      </c>
      <c r="F17" s="108">
        <v>30309</v>
      </c>
      <c r="G17" s="108">
        <v>60618</v>
      </c>
      <c r="H17" s="112">
        <f t="shared" si="6"/>
        <v>0.16256530180967807</v>
      </c>
      <c r="I17" s="112">
        <f t="shared" ref="I17:I26" si="8">F17/D17</f>
        <v>0.16256442987937331</v>
      </c>
    </row>
    <row r="18" spans="1:9" ht="19.5" customHeight="1" x14ac:dyDescent="0.25">
      <c r="A18" s="60">
        <v>4</v>
      </c>
      <c r="B18" s="61" t="s">
        <v>37</v>
      </c>
      <c r="C18" s="109"/>
      <c r="D18" s="107"/>
      <c r="E18" s="108">
        <v>0</v>
      </c>
      <c r="F18" s="108"/>
      <c r="G18" s="108"/>
      <c r="H18" s="112"/>
      <c r="I18" s="112"/>
    </row>
    <row r="19" spans="1:9" ht="19.5" customHeight="1" x14ac:dyDescent="0.25">
      <c r="A19" s="60">
        <v>5</v>
      </c>
      <c r="B19" s="61" t="s">
        <v>38</v>
      </c>
      <c r="C19" s="107"/>
      <c r="D19" s="107">
        <v>3671</v>
      </c>
      <c r="E19" s="108">
        <v>1043</v>
      </c>
      <c r="F19" s="108">
        <v>1300</v>
      </c>
      <c r="G19" s="108">
        <v>1000</v>
      </c>
      <c r="H19" s="112"/>
      <c r="I19" s="112">
        <f t="shared" si="8"/>
        <v>0.35412694088804142</v>
      </c>
    </row>
    <row r="20" spans="1:9" ht="19.5" customHeight="1" x14ac:dyDescent="0.25">
      <c r="A20" s="60">
        <v>6</v>
      </c>
      <c r="B20" s="61" t="s">
        <v>39</v>
      </c>
      <c r="C20" s="107"/>
      <c r="D20" s="107">
        <v>3106</v>
      </c>
      <c r="E20" s="108">
        <v>21</v>
      </c>
      <c r="F20" s="108">
        <v>489</v>
      </c>
      <c r="G20" s="108">
        <v>978</v>
      </c>
      <c r="H20" s="112"/>
      <c r="I20" s="112">
        <f t="shared" si="8"/>
        <v>0.1574372182871861</v>
      </c>
    </row>
    <row r="21" spans="1:9" ht="19.5" customHeight="1" x14ac:dyDescent="0.25">
      <c r="A21" s="60">
        <v>7</v>
      </c>
      <c r="B21" s="61" t="s">
        <v>40</v>
      </c>
      <c r="C21" s="107"/>
      <c r="D21" s="107">
        <v>693</v>
      </c>
      <c r="E21" s="108">
        <v>437</v>
      </c>
      <c r="F21" s="108">
        <v>168</v>
      </c>
      <c r="G21" s="108">
        <v>336</v>
      </c>
      <c r="H21" s="112"/>
      <c r="I21" s="112">
        <f t="shared" si="8"/>
        <v>0.24242424242424243</v>
      </c>
    </row>
    <row r="22" spans="1:9" ht="19.5" customHeight="1" x14ac:dyDescent="0.25">
      <c r="A22" s="60">
        <v>8</v>
      </c>
      <c r="B22" s="61" t="s">
        <v>41</v>
      </c>
      <c r="C22" s="107"/>
      <c r="D22" s="107">
        <v>5456</v>
      </c>
      <c r="E22" s="108">
        <v>35</v>
      </c>
      <c r="F22" s="95">
        <v>8767.5</v>
      </c>
      <c r="G22" s="95">
        <v>17535</v>
      </c>
      <c r="H22" s="112"/>
      <c r="I22" s="112">
        <f t="shared" si="8"/>
        <v>1.6069464809384164</v>
      </c>
    </row>
    <row r="23" spans="1:9" ht="19.5" customHeight="1" x14ac:dyDescent="0.25">
      <c r="A23" s="60">
        <v>9</v>
      </c>
      <c r="B23" s="61" t="s">
        <v>42</v>
      </c>
      <c r="C23" s="90"/>
      <c r="D23" s="90">
        <v>38445</v>
      </c>
      <c r="E23" s="95">
        <v>1324</v>
      </c>
      <c r="F23" s="95">
        <v>5567</v>
      </c>
      <c r="G23" s="95">
        <v>15134</v>
      </c>
      <c r="H23" s="112"/>
      <c r="I23" s="112">
        <f t="shared" si="8"/>
        <v>0.14480426583430875</v>
      </c>
    </row>
    <row r="24" spans="1:9" ht="19.5" customHeight="1" x14ac:dyDescent="0.25">
      <c r="A24" s="60">
        <v>10</v>
      </c>
      <c r="B24" s="61" t="s">
        <v>43</v>
      </c>
      <c r="C24" s="107"/>
      <c r="D24" s="107">
        <v>83570</v>
      </c>
      <c r="E24" s="95">
        <v>12202</v>
      </c>
      <c r="F24" s="108">
        <v>6324</v>
      </c>
      <c r="G24" s="108">
        <v>12648</v>
      </c>
      <c r="H24" s="112"/>
      <c r="I24" s="112">
        <f t="shared" si="8"/>
        <v>7.5673088428862029E-2</v>
      </c>
    </row>
    <row r="25" spans="1:9" ht="19.5" customHeight="1" x14ac:dyDescent="0.25">
      <c r="A25" s="60">
        <v>11</v>
      </c>
      <c r="B25" s="61" t="s">
        <v>44</v>
      </c>
      <c r="C25" s="107"/>
      <c r="D25" s="107">
        <v>22680</v>
      </c>
      <c r="E25" s="108">
        <v>4367</v>
      </c>
      <c r="F25" s="108">
        <v>492</v>
      </c>
      <c r="G25" s="108">
        <v>984</v>
      </c>
      <c r="H25" s="112"/>
      <c r="I25" s="112">
        <f t="shared" si="8"/>
        <v>2.1693121693121695E-2</v>
      </c>
    </row>
    <row r="26" spans="1:9" ht="19.5" customHeight="1" x14ac:dyDescent="0.25">
      <c r="A26" s="60">
        <v>12</v>
      </c>
      <c r="B26" s="61" t="s">
        <v>45</v>
      </c>
      <c r="C26" s="107"/>
      <c r="D26" s="107">
        <v>8677</v>
      </c>
      <c r="E26" s="108">
        <v>551</v>
      </c>
      <c r="F26" s="108"/>
      <c r="G26" s="108"/>
      <c r="H26" s="112"/>
      <c r="I26" s="112">
        <f t="shared" si="8"/>
        <v>0</v>
      </c>
    </row>
    <row r="27" spans="1:9" ht="19.5" customHeight="1" x14ac:dyDescent="0.25">
      <c r="A27" s="60">
        <v>13</v>
      </c>
      <c r="B27" s="61" t="s">
        <v>54</v>
      </c>
      <c r="C27" s="107">
        <v>179244</v>
      </c>
      <c r="D27" s="107"/>
      <c r="E27" s="108"/>
      <c r="F27" s="113">
        <v>465</v>
      </c>
      <c r="G27" s="113">
        <v>929</v>
      </c>
      <c r="H27" s="112">
        <f>F27/C27</f>
        <v>2.5942290955345785E-3</v>
      </c>
      <c r="I27" s="112"/>
    </row>
    <row r="28" spans="1:9" x14ac:dyDescent="0.25">
      <c r="A28" s="60">
        <v>14</v>
      </c>
      <c r="B28" s="61" t="s">
        <v>108</v>
      </c>
      <c r="C28" s="107"/>
      <c r="D28" s="107"/>
      <c r="E28" s="108"/>
      <c r="F28" s="95"/>
      <c r="G28" s="95"/>
      <c r="H28" s="112"/>
      <c r="I28" s="112"/>
    </row>
    <row r="29" spans="1:9" x14ac:dyDescent="0.25">
      <c r="A29" s="63" t="s">
        <v>46</v>
      </c>
      <c r="B29" s="64" t="s">
        <v>47</v>
      </c>
      <c r="C29" s="110">
        <v>11499</v>
      </c>
      <c r="D29" s="110">
        <v>11499</v>
      </c>
      <c r="E29" s="111"/>
      <c r="F29" s="114">
        <v>0</v>
      </c>
      <c r="G29" s="114">
        <v>1000</v>
      </c>
      <c r="H29" s="115"/>
      <c r="I29" s="115"/>
    </row>
  </sheetData>
  <mergeCells count="11">
    <mergeCell ref="H5:I5"/>
    <mergeCell ref="H6:I6"/>
    <mergeCell ref="A2:I2"/>
    <mergeCell ref="A3:I3"/>
    <mergeCell ref="A1:I1"/>
    <mergeCell ref="A6:A7"/>
    <mergeCell ref="B6:B7"/>
    <mergeCell ref="C6:D6"/>
    <mergeCell ref="G6:G7"/>
    <mergeCell ref="F6:F7"/>
    <mergeCell ref="E6:E7"/>
  </mergeCells>
  <pageMargins left="0.74803149606299213" right="0.19685039370078741" top="0.86614173228346458" bottom="0.6692913385826772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7" sqref="J7"/>
    </sheetView>
  </sheetViews>
  <sheetFormatPr defaultColWidth="10.375" defaultRowHeight="15.75" x14ac:dyDescent="0.25"/>
  <cols>
    <col min="1" max="1" width="5.625" style="15" customWidth="1"/>
    <col min="2" max="2" width="33.875" style="1" customWidth="1"/>
    <col min="3" max="3" width="10" style="1" customWidth="1"/>
    <col min="4" max="5" width="9.625" style="1" customWidth="1"/>
    <col min="6" max="6" width="13.125" style="29" customWidth="1"/>
    <col min="7" max="7" width="9.125" style="1" customWidth="1"/>
    <col min="8" max="233" width="10.375" style="1"/>
    <col min="234" max="234" width="5.5" style="1" customWidth="1"/>
    <col min="235" max="235" width="32.625" style="1" customWidth="1"/>
    <col min="236" max="236" width="10" style="1" customWidth="1"/>
    <col min="237" max="237" width="10.875" style="1" customWidth="1"/>
    <col min="238" max="243" width="0" style="1" hidden="1" customWidth="1"/>
    <col min="244" max="244" width="10.375" style="1" customWidth="1"/>
    <col min="245" max="247" width="0" style="1" hidden="1" customWidth="1"/>
    <col min="248" max="248" width="10.375" style="1" customWidth="1"/>
    <col min="249" max="249" width="11" style="1" customWidth="1"/>
    <col min="250" max="251" width="0" style="1" hidden="1" customWidth="1"/>
    <col min="252" max="252" width="10.375" style="1"/>
    <col min="253" max="257" width="0" style="1" hidden="1" customWidth="1"/>
    <col min="258" max="489" width="10.375" style="1"/>
    <col min="490" max="490" width="5.5" style="1" customWidth="1"/>
    <col min="491" max="491" width="32.625" style="1" customWidth="1"/>
    <col min="492" max="492" width="10" style="1" customWidth="1"/>
    <col min="493" max="493" width="10.875" style="1" customWidth="1"/>
    <col min="494" max="499" width="0" style="1" hidden="1" customWidth="1"/>
    <col min="500" max="500" width="10.375" style="1" customWidth="1"/>
    <col min="501" max="503" width="0" style="1" hidden="1" customWidth="1"/>
    <col min="504" max="504" width="10.375" style="1" customWidth="1"/>
    <col min="505" max="505" width="11" style="1" customWidth="1"/>
    <col min="506" max="507" width="0" style="1" hidden="1" customWidth="1"/>
    <col min="508" max="508" width="10.375" style="1"/>
    <col min="509" max="513" width="0" style="1" hidden="1" customWidth="1"/>
    <col min="514" max="745" width="10.375" style="1"/>
    <col min="746" max="746" width="5.5" style="1" customWidth="1"/>
    <col min="747" max="747" width="32.625" style="1" customWidth="1"/>
    <col min="748" max="748" width="10" style="1" customWidth="1"/>
    <col min="749" max="749" width="10.875" style="1" customWidth="1"/>
    <col min="750" max="755" width="0" style="1" hidden="1" customWidth="1"/>
    <col min="756" max="756" width="10.375" style="1" customWidth="1"/>
    <col min="757" max="759" width="0" style="1" hidden="1" customWidth="1"/>
    <col min="760" max="760" width="10.375" style="1" customWidth="1"/>
    <col min="761" max="761" width="11" style="1" customWidth="1"/>
    <col min="762" max="763" width="0" style="1" hidden="1" customWidth="1"/>
    <col min="764" max="764" width="10.375" style="1"/>
    <col min="765" max="769" width="0" style="1" hidden="1" customWidth="1"/>
    <col min="770" max="1001" width="10.375" style="1"/>
    <col min="1002" max="1002" width="5.5" style="1" customWidth="1"/>
    <col min="1003" max="1003" width="32.625" style="1" customWidth="1"/>
    <col min="1004" max="1004" width="10" style="1" customWidth="1"/>
    <col min="1005" max="1005" width="10.875" style="1" customWidth="1"/>
    <col min="1006" max="1011" width="0" style="1" hidden="1" customWidth="1"/>
    <col min="1012" max="1012" width="10.375" style="1" customWidth="1"/>
    <col min="1013" max="1015" width="0" style="1" hidden="1" customWidth="1"/>
    <col min="1016" max="1016" width="10.375" style="1" customWidth="1"/>
    <col min="1017" max="1017" width="11" style="1" customWidth="1"/>
    <col min="1018" max="1019" width="0" style="1" hidden="1" customWidth="1"/>
    <col min="1020" max="1020" width="10.375" style="1"/>
    <col min="1021" max="1025" width="0" style="1" hidden="1" customWidth="1"/>
    <col min="1026" max="1257" width="10.375" style="1"/>
    <col min="1258" max="1258" width="5.5" style="1" customWidth="1"/>
    <col min="1259" max="1259" width="32.625" style="1" customWidth="1"/>
    <col min="1260" max="1260" width="10" style="1" customWidth="1"/>
    <col min="1261" max="1261" width="10.875" style="1" customWidth="1"/>
    <col min="1262" max="1267" width="0" style="1" hidden="1" customWidth="1"/>
    <col min="1268" max="1268" width="10.375" style="1" customWidth="1"/>
    <col min="1269" max="1271" width="0" style="1" hidden="1" customWidth="1"/>
    <col min="1272" max="1272" width="10.375" style="1" customWidth="1"/>
    <col min="1273" max="1273" width="11" style="1" customWidth="1"/>
    <col min="1274" max="1275" width="0" style="1" hidden="1" customWidth="1"/>
    <col min="1276" max="1276" width="10.375" style="1"/>
    <col min="1277" max="1281" width="0" style="1" hidden="1" customWidth="1"/>
    <col min="1282" max="1513" width="10.375" style="1"/>
    <col min="1514" max="1514" width="5.5" style="1" customWidth="1"/>
    <col min="1515" max="1515" width="32.625" style="1" customWidth="1"/>
    <col min="1516" max="1516" width="10" style="1" customWidth="1"/>
    <col min="1517" max="1517" width="10.875" style="1" customWidth="1"/>
    <col min="1518" max="1523" width="0" style="1" hidden="1" customWidth="1"/>
    <col min="1524" max="1524" width="10.375" style="1" customWidth="1"/>
    <col min="1525" max="1527" width="0" style="1" hidden="1" customWidth="1"/>
    <col min="1528" max="1528" width="10.375" style="1" customWidth="1"/>
    <col min="1529" max="1529" width="11" style="1" customWidth="1"/>
    <col min="1530" max="1531" width="0" style="1" hidden="1" customWidth="1"/>
    <col min="1532" max="1532" width="10.375" style="1"/>
    <col min="1533" max="1537" width="0" style="1" hidden="1" customWidth="1"/>
    <col min="1538" max="1769" width="10.375" style="1"/>
    <col min="1770" max="1770" width="5.5" style="1" customWidth="1"/>
    <col min="1771" max="1771" width="32.625" style="1" customWidth="1"/>
    <col min="1772" max="1772" width="10" style="1" customWidth="1"/>
    <col min="1773" max="1773" width="10.875" style="1" customWidth="1"/>
    <col min="1774" max="1779" width="0" style="1" hidden="1" customWidth="1"/>
    <col min="1780" max="1780" width="10.375" style="1" customWidth="1"/>
    <col min="1781" max="1783" width="0" style="1" hidden="1" customWidth="1"/>
    <col min="1784" max="1784" width="10.375" style="1" customWidth="1"/>
    <col min="1785" max="1785" width="11" style="1" customWidth="1"/>
    <col min="1786" max="1787" width="0" style="1" hidden="1" customWidth="1"/>
    <col min="1788" max="1788" width="10.375" style="1"/>
    <col min="1789" max="1793" width="0" style="1" hidden="1" customWidth="1"/>
    <col min="1794" max="2025" width="10.375" style="1"/>
    <col min="2026" max="2026" width="5.5" style="1" customWidth="1"/>
    <col min="2027" max="2027" width="32.625" style="1" customWidth="1"/>
    <col min="2028" max="2028" width="10" style="1" customWidth="1"/>
    <col min="2029" max="2029" width="10.875" style="1" customWidth="1"/>
    <col min="2030" max="2035" width="0" style="1" hidden="1" customWidth="1"/>
    <col min="2036" max="2036" width="10.375" style="1" customWidth="1"/>
    <col min="2037" max="2039" width="0" style="1" hidden="1" customWidth="1"/>
    <col min="2040" max="2040" width="10.375" style="1" customWidth="1"/>
    <col min="2041" max="2041" width="11" style="1" customWidth="1"/>
    <col min="2042" max="2043" width="0" style="1" hidden="1" customWidth="1"/>
    <col min="2044" max="2044" width="10.375" style="1"/>
    <col min="2045" max="2049" width="0" style="1" hidden="1" customWidth="1"/>
    <col min="2050" max="2281" width="10.375" style="1"/>
    <col min="2282" max="2282" width="5.5" style="1" customWidth="1"/>
    <col min="2283" max="2283" width="32.625" style="1" customWidth="1"/>
    <col min="2284" max="2284" width="10" style="1" customWidth="1"/>
    <col min="2285" max="2285" width="10.875" style="1" customWidth="1"/>
    <col min="2286" max="2291" width="0" style="1" hidden="1" customWidth="1"/>
    <col min="2292" max="2292" width="10.375" style="1" customWidth="1"/>
    <col min="2293" max="2295" width="0" style="1" hidden="1" customWidth="1"/>
    <col min="2296" max="2296" width="10.375" style="1" customWidth="1"/>
    <col min="2297" max="2297" width="11" style="1" customWidth="1"/>
    <col min="2298" max="2299" width="0" style="1" hidden="1" customWidth="1"/>
    <col min="2300" max="2300" width="10.375" style="1"/>
    <col min="2301" max="2305" width="0" style="1" hidden="1" customWidth="1"/>
    <col min="2306" max="2537" width="10.375" style="1"/>
    <col min="2538" max="2538" width="5.5" style="1" customWidth="1"/>
    <col min="2539" max="2539" width="32.625" style="1" customWidth="1"/>
    <col min="2540" max="2540" width="10" style="1" customWidth="1"/>
    <col min="2541" max="2541" width="10.875" style="1" customWidth="1"/>
    <col min="2542" max="2547" width="0" style="1" hidden="1" customWidth="1"/>
    <col min="2548" max="2548" width="10.375" style="1" customWidth="1"/>
    <col min="2549" max="2551" width="0" style="1" hidden="1" customWidth="1"/>
    <col min="2552" max="2552" width="10.375" style="1" customWidth="1"/>
    <col min="2553" max="2553" width="11" style="1" customWidth="1"/>
    <col min="2554" max="2555" width="0" style="1" hidden="1" customWidth="1"/>
    <col min="2556" max="2556" width="10.375" style="1"/>
    <col min="2557" max="2561" width="0" style="1" hidden="1" customWidth="1"/>
    <col min="2562" max="2793" width="10.375" style="1"/>
    <col min="2794" max="2794" width="5.5" style="1" customWidth="1"/>
    <col min="2795" max="2795" width="32.625" style="1" customWidth="1"/>
    <col min="2796" max="2796" width="10" style="1" customWidth="1"/>
    <col min="2797" max="2797" width="10.875" style="1" customWidth="1"/>
    <col min="2798" max="2803" width="0" style="1" hidden="1" customWidth="1"/>
    <col min="2804" max="2804" width="10.375" style="1" customWidth="1"/>
    <col min="2805" max="2807" width="0" style="1" hidden="1" customWidth="1"/>
    <col min="2808" max="2808" width="10.375" style="1" customWidth="1"/>
    <col min="2809" max="2809" width="11" style="1" customWidth="1"/>
    <col min="2810" max="2811" width="0" style="1" hidden="1" customWidth="1"/>
    <col min="2812" max="2812" width="10.375" style="1"/>
    <col min="2813" max="2817" width="0" style="1" hidden="1" customWidth="1"/>
    <col min="2818" max="3049" width="10.375" style="1"/>
    <col min="3050" max="3050" width="5.5" style="1" customWidth="1"/>
    <col min="3051" max="3051" width="32.625" style="1" customWidth="1"/>
    <col min="3052" max="3052" width="10" style="1" customWidth="1"/>
    <col min="3053" max="3053" width="10.875" style="1" customWidth="1"/>
    <col min="3054" max="3059" width="0" style="1" hidden="1" customWidth="1"/>
    <col min="3060" max="3060" width="10.375" style="1" customWidth="1"/>
    <col min="3061" max="3063" width="0" style="1" hidden="1" customWidth="1"/>
    <col min="3064" max="3064" width="10.375" style="1" customWidth="1"/>
    <col min="3065" max="3065" width="11" style="1" customWidth="1"/>
    <col min="3066" max="3067" width="0" style="1" hidden="1" customWidth="1"/>
    <col min="3068" max="3068" width="10.375" style="1"/>
    <col min="3069" max="3073" width="0" style="1" hidden="1" customWidth="1"/>
    <col min="3074" max="3305" width="10.375" style="1"/>
    <col min="3306" max="3306" width="5.5" style="1" customWidth="1"/>
    <col min="3307" max="3307" width="32.625" style="1" customWidth="1"/>
    <col min="3308" max="3308" width="10" style="1" customWidth="1"/>
    <col min="3309" max="3309" width="10.875" style="1" customWidth="1"/>
    <col min="3310" max="3315" width="0" style="1" hidden="1" customWidth="1"/>
    <col min="3316" max="3316" width="10.375" style="1" customWidth="1"/>
    <col min="3317" max="3319" width="0" style="1" hidden="1" customWidth="1"/>
    <col min="3320" max="3320" width="10.375" style="1" customWidth="1"/>
    <col min="3321" max="3321" width="11" style="1" customWidth="1"/>
    <col min="3322" max="3323" width="0" style="1" hidden="1" customWidth="1"/>
    <col min="3324" max="3324" width="10.375" style="1"/>
    <col min="3325" max="3329" width="0" style="1" hidden="1" customWidth="1"/>
    <col min="3330" max="3561" width="10.375" style="1"/>
    <col min="3562" max="3562" width="5.5" style="1" customWidth="1"/>
    <col min="3563" max="3563" width="32.625" style="1" customWidth="1"/>
    <col min="3564" max="3564" width="10" style="1" customWidth="1"/>
    <col min="3565" max="3565" width="10.875" style="1" customWidth="1"/>
    <col min="3566" max="3571" width="0" style="1" hidden="1" customWidth="1"/>
    <col min="3572" max="3572" width="10.375" style="1" customWidth="1"/>
    <col min="3573" max="3575" width="0" style="1" hidden="1" customWidth="1"/>
    <col min="3576" max="3576" width="10.375" style="1" customWidth="1"/>
    <col min="3577" max="3577" width="11" style="1" customWidth="1"/>
    <col min="3578" max="3579" width="0" style="1" hidden="1" customWidth="1"/>
    <col min="3580" max="3580" width="10.375" style="1"/>
    <col min="3581" max="3585" width="0" style="1" hidden="1" customWidth="1"/>
    <col min="3586" max="3817" width="10.375" style="1"/>
    <col min="3818" max="3818" width="5.5" style="1" customWidth="1"/>
    <col min="3819" max="3819" width="32.625" style="1" customWidth="1"/>
    <col min="3820" max="3820" width="10" style="1" customWidth="1"/>
    <col min="3821" max="3821" width="10.875" style="1" customWidth="1"/>
    <col min="3822" max="3827" width="0" style="1" hidden="1" customWidth="1"/>
    <col min="3828" max="3828" width="10.375" style="1" customWidth="1"/>
    <col min="3829" max="3831" width="0" style="1" hidden="1" customWidth="1"/>
    <col min="3832" max="3832" width="10.375" style="1" customWidth="1"/>
    <col min="3833" max="3833" width="11" style="1" customWidth="1"/>
    <col min="3834" max="3835" width="0" style="1" hidden="1" customWidth="1"/>
    <col min="3836" max="3836" width="10.375" style="1"/>
    <col min="3837" max="3841" width="0" style="1" hidden="1" customWidth="1"/>
    <col min="3842" max="4073" width="10.375" style="1"/>
    <col min="4074" max="4074" width="5.5" style="1" customWidth="1"/>
    <col min="4075" max="4075" width="32.625" style="1" customWidth="1"/>
    <col min="4076" max="4076" width="10" style="1" customWidth="1"/>
    <col min="4077" max="4077" width="10.875" style="1" customWidth="1"/>
    <col min="4078" max="4083" width="0" style="1" hidden="1" customWidth="1"/>
    <col min="4084" max="4084" width="10.375" style="1" customWidth="1"/>
    <col min="4085" max="4087" width="0" style="1" hidden="1" customWidth="1"/>
    <col min="4088" max="4088" width="10.375" style="1" customWidth="1"/>
    <col min="4089" max="4089" width="11" style="1" customWidth="1"/>
    <col min="4090" max="4091" width="0" style="1" hidden="1" customWidth="1"/>
    <col min="4092" max="4092" width="10.375" style="1"/>
    <col min="4093" max="4097" width="0" style="1" hidden="1" customWidth="1"/>
    <col min="4098" max="4329" width="10.375" style="1"/>
    <col min="4330" max="4330" width="5.5" style="1" customWidth="1"/>
    <col min="4331" max="4331" width="32.625" style="1" customWidth="1"/>
    <col min="4332" max="4332" width="10" style="1" customWidth="1"/>
    <col min="4333" max="4333" width="10.875" style="1" customWidth="1"/>
    <col min="4334" max="4339" width="0" style="1" hidden="1" customWidth="1"/>
    <col min="4340" max="4340" width="10.375" style="1" customWidth="1"/>
    <col min="4341" max="4343" width="0" style="1" hidden="1" customWidth="1"/>
    <col min="4344" max="4344" width="10.375" style="1" customWidth="1"/>
    <col min="4345" max="4345" width="11" style="1" customWidth="1"/>
    <col min="4346" max="4347" width="0" style="1" hidden="1" customWidth="1"/>
    <col min="4348" max="4348" width="10.375" style="1"/>
    <col min="4349" max="4353" width="0" style="1" hidden="1" customWidth="1"/>
    <col min="4354" max="4585" width="10.375" style="1"/>
    <col min="4586" max="4586" width="5.5" style="1" customWidth="1"/>
    <col min="4587" max="4587" width="32.625" style="1" customWidth="1"/>
    <col min="4588" max="4588" width="10" style="1" customWidth="1"/>
    <col min="4589" max="4589" width="10.875" style="1" customWidth="1"/>
    <col min="4590" max="4595" width="0" style="1" hidden="1" customWidth="1"/>
    <col min="4596" max="4596" width="10.375" style="1" customWidth="1"/>
    <col min="4597" max="4599" width="0" style="1" hidden="1" customWidth="1"/>
    <col min="4600" max="4600" width="10.375" style="1" customWidth="1"/>
    <col min="4601" max="4601" width="11" style="1" customWidth="1"/>
    <col min="4602" max="4603" width="0" style="1" hidden="1" customWidth="1"/>
    <col min="4604" max="4604" width="10.375" style="1"/>
    <col min="4605" max="4609" width="0" style="1" hidden="1" customWidth="1"/>
    <col min="4610" max="4841" width="10.375" style="1"/>
    <col min="4842" max="4842" width="5.5" style="1" customWidth="1"/>
    <col min="4843" max="4843" width="32.625" style="1" customWidth="1"/>
    <col min="4844" max="4844" width="10" style="1" customWidth="1"/>
    <col min="4845" max="4845" width="10.875" style="1" customWidth="1"/>
    <col min="4846" max="4851" width="0" style="1" hidden="1" customWidth="1"/>
    <col min="4852" max="4852" width="10.375" style="1" customWidth="1"/>
    <col min="4853" max="4855" width="0" style="1" hidden="1" customWidth="1"/>
    <col min="4856" max="4856" width="10.375" style="1" customWidth="1"/>
    <col min="4857" max="4857" width="11" style="1" customWidth="1"/>
    <col min="4858" max="4859" width="0" style="1" hidden="1" customWidth="1"/>
    <col min="4860" max="4860" width="10.375" style="1"/>
    <col min="4861" max="4865" width="0" style="1" hidden="1" customWidth="1"/>
    <col min="4866" max="5097" width="10.375" style="1"/>
    <col min="5098" max="5098" width="5.5" style="1" customWidth="1"/>
    <col min="5099" max="5099" width="32.625" style="1" customWidth="1"/>
    <col min="5100" max="5100" width="10" style="1" customWidth="1"/>
    <col min="5101" max="5101" width="10.875" style="1" customWidth="1"/>
    <col min="5102" max="5107" width="0" style="1" hidden="1" customWidth="1"/>
    <col min="5108" max="5108" width="10.375" style="1" customWidth="1"/>
    <col min="5109" max="5111" width="0" style="1" hidden="1" customWidth="1"/>
    <col min="5112" max="5112" width="10.375" style="1" customWidth="1"/>
    <col min="5113" max="5113" width="11" style="1" customWidth="1"/>
    <col min="5114" max="5115" width="0" style="1" hidden="1" customWidth="1"/>
    <col min="5116" max="5116" width="10.375" style="1"/>
    <col min="5117" max="5121" width="0" style="1" hidden="1" customWidth="1"/>
    <col min="5122" max="5353" width="10.375" style="1"/>
    <col min="5354" max="5354" width="5.5" style="1" customWidth="1"/>
    <col min="5355" max="5355" width="32.625" style="1" customWidth="1"/>
    <col min="5356" max="5356" width="10" style="1" customWidth="1"/>
    <col min="5357" max="5357" width="10.875" style="1" customWidth="1"/>
    <col min="5358" max="5363" width="0" style="1" hidden="1" customWidth="1"/>
    <col min="5364" max="5364" width="10.375" style="1" customWidth="1"/>
    <col min="5365" max="5367" width="0" style="1" hidden="1" customWidth="1"/>
    <col min="5368" max="5368" width="10.375" style="1" customWidth="1"/>
    <col min="5369" max="5369" width="11" style="1" customWidth="1"/>
    <col min="5370" max="5371" width="0" style="1" hidden="1" customWidth="1"/>
    <col min="5372" max="5372" width="10.375" style="1"/>
    <col min="5373" max="5377" width="0" style="1" hidden="1" customWidth="1"/>
    <col min="5378" max="5609" width="10.375" style="1"/>
    <col min="5610" max="5610" width="5.5" style="1" customWidth="1"/>
    <col min="5611" max="5611" width="32.625" style="1" customWidth="1"/>
    <col min="5612" max="5612" width="10" style="1" customWidth="1"/>
    <col min="5613" max="5613" width="10.875" style="1" customWidth="1"/>
    <col min="5614" max="5619" width="0" style="1" hidden="1" customWidth="1"/>
    <col min="5620" max="5620" width="10.375" style="1" customWidth="1"/>
    <col min="5621" max="5623" width="0" style="1" hidden="1" customWidth="1"/>
    <col min="5624" max="5624" width="10.375" style="1" customWidth="1"/>
    <col min="5625" max="5625" width="11" style="1" customWidth="1"/>
    <col min="5626" max="5627" width="0" style="1" hidden="1" customWidth="1"/>
    <col min="5628" max="5628" width="10.375" style="1"/>
    <col min="5629" max="5633" width="0" style="1" hidden="1" customWidth="1"/>
    <col min="5634" max="5865" width="10.375" style="1"/>
    <col min="5866" max="5866" width="5.5" style="1" customWidth="1"/>
    <col min="5867" max="5867" width="32.625" style="1" customWidth="1"/>
    <col min="5868" max="5868" width="10" style="1" customWidth="1"/>
    <col min="5869" max="5869" width="10.875" style="1" customWidth="1"/>
    <col min="5870" max="5875" width="0" style="1" hidden="1" customWidth="1"/>
    <col min="5876" max="5876" width="10.375" style="1" customWidth="1"/>
    <col min="5877" max="5879" width="0" style="1" hidden="1" customWidth="1"/>
    <col min="5880" max="5880" width="10.375" style="1" customWidth="1"/>
    <col min="5881" max="5881" width="11" style="1" customWidth="1"/>
    <col min="5882" max="5883" width="0" style="1" hidden="1" customWidth="1"/>
    <col min="5884" max="5884" width="10.375" style="1"/>
    <col min="5885" max="5889" width="0" style="1" hidden="1" customWidth="1"/>
    <col min="5890" max="6121" width="10.375" style="1"/>
    <col min="6122" max="6122" width="5.5" style="1" customWidth="1"/>
    <col min="6123" max="6123" width="32.625" style="1" customWidth="1"/>
    <col min="6124" max="6124" width="10" style="1" customWidth="1"/>
    <col min="6125" max="6125" width="10.875" style="1" customWidth="1"/>
    <col min="6126" max="6131" width="0" style="1" hidden="1" customWidth="1"/>
    <col min="6132" max="6132" width="10.375" style="1" customWidth="1"/>
    <col min="6133" max="6135" width="0" style="1" hidden="1" customWidth="1"/>
    <col min="6136" max="6136" width="10.375" style="1" customWidth="1"/>
    <col min="6137" max="6137" width="11" style="1" customWidth="1"/>
    <col min="6138" max="6139" width="0" style="1" hidden="1" customWidth="1"/>
    <col min="6140" max="6140" width="10.375" style="1"/>
    <col min="6141" max="6145" width="0" style="1" hidden="1" customWidth="1"/>
    <col min="6146" max="6377" width="10.375" style="1"/>
    <col min="6378" max="6378" width="5.5" style="1" customWidth="1"/>
    <col min="6379" max="6379" width="32.625" style="1" customWidth="1"/>
    <col min="6380" max="6380" width="10" style="1" customWidth="1"/>
    <col min="6381" max="6381" width="10.875" style="1" customWidth="1"/>
    <col min="6382" max="6387" width="0" style="1" hidden="1" customWidth="1"/>
    <col min="6388" max="6388" width="10.375" style="1" customWidth="1"/>
    <col min="6389" max="6391" width="0" style="1" hidden="1" customWidth="1"/>
    <col min="6392" max="6392" width="10.375" style="1" customWidth="1"/>
    <col min="6393" max="6393" width="11" style="1" customWidth="1"/>
    <col min="6394" max="6395" width="0" style="1" hidden="1" customWidth="1"/>
    <col min="6396" max="6396" width="10.375" style="1"/>
    <col min="6397" max="6401" width="0" style="1" hidden="1" customWidth="1"/>
    <col min="6402" max="6633" width="10.375" style="1"/>
    <col min="6634" max="6634" width="5.5" style="1" customWidth="1"/>
    <col min="6635" max="6635" width="32.625" style="1" customWidth="1"/>
    <col min="6636" max="6636" width="10" style="1" customWidth="1"/>
    <col min="6637" max="6637" width="10.875" style="1" customWidth="1"/>
    <col min="6638" max="6643" width="0" style="1" hidden="1" customWidth="1"/>
    <col min="6644" max="6644" width="10.375" style="1" customWidth="1"/>
    <col min="6645" max="6647" width="0" style="1" hidden="1" customWidth="1"/>
    <col min="6648" max="6648" width="10.375" style="1" customWidth="1"/>
    <col min="6649" max="6649" width="11" style="1" customWidth="1"/>
    <col min="6650" max="6651" width="0" style="1" hidden="1" customWidth="1"/>
    <col min="6652" max="6652" width="10.375" style="1"/>
    <col min="6653" max="6657" width="0" style="1" hidden="1" customWidth="1"/>
    <col min="6658" max="6889" width="10.375" style="1"/>
    <col min="6890" max="6890" width="5.5" style="1" customWidth="1"/>
    <col min="6891" max="6891" width="32.625" style="1" customWidth="1"/>
    <col min="6892" max="6892" width="10" style="1" customWidth="1"/>
    <col min="6893" max="6893" width="10.875" style="1" customWidth="1"/>
    <col min="6894" max="6899" width="0" style="1" hidden="1" customWidth="1"/>
    <col min="6900" max="6900" width="10.375" style="1" customWidth="1"/>
    <col min="6901" max="6903" width="0" style="1" hidden="1" customWidth="1"/>
    <col min="6904" max="6904" width="10.375" style="1" customWidth="1"/>
    <col min="6905" max="6905" width="11" style="1" customWidth="1"/>
    <col min="6906" max="6907" width="0" style="1" hidden="1" customWidth="1"/>
    <col min="6908" max="6908" width="10.375" style="1"/>
    <col min="6909" max="6913" width="0" style="1" hidden="1" customWidth="1"/>
    <col min="6914" max="7145" width="10.375" style="1"/>
    <col min="7146" max="7146" width="5.5" style="1" customWidth="1"/>
    <col min="7147" max="7147" width="32.625" style="1" customWidth="1"/>
    <col min="7148" max="7148" width="10" style="1" customWidth="1"/>
    <col min="7149" max="7149" width="10.875" style="1" customWidth="1"/>
    <col min="7150" max="7155" width="0" style="1" hidden="1" customWidth="1"/>
    <col min="7156" max="7156" width="10.375" style="1" customWidth="1"/>
    <col min="7157" max="7159" width="0" style="1" hidden="1" customWidth="1"/>
    <col min="7160" max="7160" width="10.375" style="1" customWidth="1"/>
    <col min="7161" max="7161" width="11" style="1" customWidth="1"/>
    <col min="7162" max="7163" width="0" style="1" hidden="1" customWidth="1"/>
    <col min="7164" max="7164" width="10.375" style="1"/>
    <col min="7165" max="7169" width="0" style="1" hidden="1" customWidth="1"/>
    <col min="7170" max="7401" width="10.375" style="1"/>
    <col min="7402" max="7402" width="5.5" style="1" customWidth="1"/>
    <col min="7403" max="7403" width="32.625" style="1" customWidth="1"/>
    <col min="7404" max="7404" width="10" style="1" customWidth="1"/>
    <col min="7405" max="7405" width="10.875" style="1" customWidth="1"/>
    <col min="7406" max="7411" width="0" style="1" hidden="1" customWidth="1"/>
    <col min="7412" max="7412" width="10.375" style="1" customWidth="1"/>
    <col min="7413" max="7415" width="0" style="1" hidden="1" customWidth="1"/>
    <col min="7416" max="7416" width="10.375" style="1" customWidth="1"/>
    <col min="7417" max="7417" width="11" style="1" customWidth="1"/>
    <col min="7418" max="7419" width="0" style="1" hidden="1" customWidth="1"/>
    <col min="7420" max="7420" width="10.375" style="1"/>
    <col min="7421" max="7425" width="0" style="1" hidden="1" customWidth="1"/>
    <col min="7426" max="7657" width="10.375" style="1"/>
    <col min="7658" max="7658" width="5.5" style="1" customWidth="1"/>
    <col min="7659" max="7659" width="32.625" style="1" customWidth="1"/>
    <col min="7660" max="7660" width="10" style="1" customWidth="1"/>
    <col min="7661" max="7661" width="10.875" style="1" customWidth="1"/>
    <col min="7662" max="7667" width="0" style="1" hidden="1" customWidth="1"/>
    <col min="7668" max="7668" width="10.375" style="1" customWidth="1"/>
    <col min="7669" max="7671" width="0" style="1" hidden="1" customWidth="1"/>
    <col min="7672" max="7672" width="10.375" style="1" customWidth="1"/>
    <col min="7673" max="7673" width="11" style="1" customWidth="1"/>
    <col min="7674" max="7675" width="0" style="1" hidden="1" customWidth="1"/>
    <col min="7676" max="7676" width="10.375" style="1"/>
    <col min="7677" max="7681" width="0" style="1" hidden="1" customWidth="1"/>
    <col min="7682" max="7913" width="10.375" style="1"/>
    <col min="7914" max="7914" width="5.5" style="1" customWidth="1"/>
    <col min="7915" max="7915" width="32.625" style="1" customWidth="1"/>
    <col min="7916" max="7916" width="10" style="1" customWidth="1"/>
    <col min="7917" max="7917" width="10.875" style="1" customWidth="1"/>
    <col min="7918" max="7923" width="0" style="1" hidden="1" customWidth="1"/>
    <col min="7924" max="7924" width="10.375" style="1" customWidth="1"/>
    <col min="7925" max="7927" width="0" style="1" hidden="1" customWidth="1"/>
    <col min="7928" max="7928" width="10.375" style="1" customWidth="1"/>
    <col min="7929" max="7929" width="11" style="1" customWidth="1"/>
    <col min="7930" max="7931" width="0" style="1" hidden="1" customWidth="1"/>
    <col min="7932" max="7932" width="10.375" style="1"/>
    <col min="7933" max="7937" width="0" style="1" hidden="1" customWidth="1"/>
    <col min="7938" max="8169" width="10.375" style="1"/>
    <col min="8170" max="8170" width="5.5" style="1" customWidth="1"/>
    <col min="8171" max="8171" width="32.625" style="1" customWidth="1"/>
    <col min="8172" max="8172" width="10" style="1" customWidth="1"/>
    <col min="8173" max="8173" width="10.875" style="1" customWidth="1"/>
    <col min="8174" max="8179" width="0" style="1" hidden="1" customWidth="1"/>
    <col min="8180" max="8180" width="10.375" style="1" customWidth="1"/>
    <col min="8181" max="8183" width="0" style="1" hidden="1" customWidth="1"/>
    <col min="8184" max="8184" width="10.375" style="1" customWidth="1"/>
    <col min="8185" max="8185" width="11" style="1" customWidth="1"/>
    <col min="8186" max="8187" width="0" style="1" hidden="1" customWidth="1"/>
    <col min="8188" max="8188" width="10.375" style="1"/>
    <col min="8189" max="8193" width="0" style="1" hidden="1" customWidth="1"/>
    <col min="8194" max="8425" width="10.375" style="1"/>
    <col min="8426" max="8426" width="5.5" style="1" customWidth="1"/>
    <col min="8427" max="8427" width="32.625" style="1" customWidth="1"/>
    <col min="8428" max="8428" width="10" style="1" customWidth="1"/>
    <col min="8429" max="8429" width="10.875" style="1" customWidth="1"/>
    <col min="8430" max="8435" width="0" style="1" hidden="1" customWidth="1"/>
    <col min="8436" max="8436" width="10.375" style="1" customWidth="1"/>
    <col min="8437" max="8439" width="0" style="1" hidden="1" customWidth="1"/>
    <col min="8440" max="8440" width="10.375" style="1" customWidth="1"/>
    <col min="8441" max="8441" width="11" style="1" customWidth="1"/>
    <col min="8442" max="8443" width="0" style="1" hidden="1" customWidth="1"/>
    <col min="8444" max="8444" width="10.375" style="1"/>
    <col min="8445" max="8449" width="0" style="1" hidden="1" customWidth="1"/>
    <col min="8450" max="8681" width="10.375" style="1"/>
    <col min="8682" max="8682" width="5.5" style="1" customWidth="1"/>
    <col min="8683" max="8683" width="32.625" style="1" customWidth="1"/>
    <col min="8684" max="8684" width="10" style="1" customWidth="1"/>
    <col min="8685" max="8685" width="10.875" style="1" customWidth="1"/>
    <col min="8686" max="8691" width="0" style="1" hidden="1" customWidth="1"/>
    <col min="8692" max="8692" width="10.375" style="1" customWidth="1"/>
    <col min="8693" max="8695" width="0" style="1" hidden="1" customWidth="1"/>
    <col min="8696" max="8696" width="10.375" style="1" customWidth="1"/>
    <col min="8697" max="8697" width="11" style="1" customWidth="1"/>
    <col min="8698" max="8699" width="0" style="1" hidden="1" customWidth="1"/>
    <col min="8700" max="8700" width="10.375" style="1"/>
    <col min="8701" max="8705" width="0" style="1" hidden="1" customWidth="1"/>
    <col min="8706" max="8937" width="10.375" style="1"/>
    <col min="8938" max="8938" width="5.5" style="1" customWidth="1"/>
    <col min="8939" max="8939" width="32.625" style="1" customWidth="1"/>
    <col min="8940" max="8940" width="10" style="1" customWidth="1"/>
    <col min="8941" max="8941" width="10.875" style="1" customWidth="1"/>
    <col min="8942" max="8947" width="0" style="1" hidden="1" customWidth="1"/>
    <col min="8948" max="8948" width="10.375" style="1" customWidth="1"/>
    <col min="8949" max="8951" width="0" style="1" hidden="1" customWidth="1"/>
    <col min="8952" max="8952" width="10.375" style="1" customWidth="1"/>
    <col min="8953" max="8953" width="11" style="1" customWidth="1"/>
    <col min="8954" max="8955" width="0" style="1" hidden="1" customWidth="1"/>
    <col min="8956" max="8956" width="10.375" style="1"/>
    <col min="8957" max="8961" width="0" style="1" hidden="1" customWidth="1"/>
    <col min="8962" max="9193" width="10.375" style="1"/>
    <col min="9194" max="9194" width="5.5" style="1" customWidth="1"/>
    <col min="9195" max="9195" width="32.625" style="1" customWidth="1"/>
    <col min="9196" max="9196" width="10" style="1" customWidth="1"/>
    <col min="9197" max="9197" width="10.875" style="1" customWidth="1"/>
    <col min="9198" max="9203" width="0" style="1" hidden="1" customWidth="1"/>
    <col min="9204" max="9204" width="10.375" style="1" customWidth="1"/>
    <col min="9205" max="9207" width="0" style="1" hidden="1" customWidth="1"/>
    <col min="9208" max="9208" width="10.375" style="1" customWidth="1"/>
    <col min="9209" max="9209" width="11" style="1" customWidth="1"/>
    <col min="9210" max="9211" width="0" style="1" hidden="1" customWidth="1"/>
    <col min="9212" max="9212" width="10.375" style="1"/>
    <col min="9213" max="9217" width="0" style="1" hidden="1" customWidth="1"/>
    <col min="9218" max="9449" width="10.375" style="1"/>
    <col min="9450" max="9450" width="5.5" style="1" customWidth="1"/>
    <col min="9451" max="9451" width="32.625" style="1" customWidth="1"/>
    <col min="9452" max="9452" width="10" style="1" customWidth="1"/>
    <col min="9453" max="9453" width="10.875" style="1" customWidth="1"/>
    <col min="9454" max="9459" width="0" style="1" hidden="1" customWidth="1"/>
    <col min="9460" max="9460" width="10.375" style="1" customWidth="1"/>
    <col min="9461" max="9463" width="0" style="1" hidden="1" customWidth="1"/>
    <col min="9464" max="9464" width="10.375" style="1" customWidth="1"/>
    <col min="9465" max="9465" width="11" style="1" customWidth="1"/>
    <col min="9466" max="9467" width="0" style="1" hidden="1" customWidth="1"/>
    <col min="9468" max="9468" width="10.375" style="1"/>
    <col min="9469" max="9473" width="0" style="1" hidden="1" customWidth="1"/>
    <col min="9474" max="9705" width="10.375" style="1"/>
    <col min="9706" max="9706" width="5.5" style="1" customWidth="1"/>
    <col min="9707" max="9707" width="32.625" style="1" customWidth="1"/>
    <col min="9708" max="9708" width="10" style="1" customWidth="1"/>
    <col min="9709" max="9709" width="10.875" style="1" customWidth="1"/>
    <col min="9710" max="9715" width="0" style="1" hidden="1" customWidth="1"/>
    <col min="9716" max="9716" width="10.375" style="1" customWidth="1"/>
    <col min="9717" max="9719" width="0" style="1" hidden="1" customWidth="1"/>
    <col min="9720" max="9720" width="10.375" style="1" customWidth="1"/>
    <col min="9721" max="9721" width="11" style="1" customWidth="1"/>
    <col min="9722" max="9723" width="0" style="1" hidden="1" customWidth="1"/>
    <col min="9724" max="9724" width="10.375" style="1"/>
    <col min="9725" max="9729" width="0" style="1" hidden="1" customWidth="1"/>
    <col min="9730" max="9961" width="10.375" style="1"/>
    <col min="9962" max="9962" width="5.5" style="1" customWidth="1"/>
    <col min="9963" max="9963" width="32.625" style="1" customWidth="1"/>
    <col min="9964" max="9964" width="10" style="1" customWidth="1"/>
    <col min="9965" max="9965" width="10.875" style="1" customWidth="1"/>
    <col min="9966" max="9971" width="0" style="1" hidden="1" customWidth="1"/>
    <col min="9972" max="9972" width="10.375" style="1" customWidth="1"/>
    <col min="9973" max="9975" width="0" style="1" hidden="1" customWidth="1"/>
    <col min="9976" max="9976" width="10.375" style="1" customWidth="1"/>
    <col min="9977" max="9977" width="11" style="1" customWidth="1"/>
    <col min="9978" max="9979" width="0" style="1" hidden="1" customWidth="1"/>
    <col min="9980" max="9980" width="10.375" style="1"/>
    <col min="9981" max="9985" width="0" style="1" hidden="1" customWidth="1"/>
    <col min="9986" max="10217" width="10.375" style="1"/>
    <col min="10218" max="10218" width="5.5" style="1" customWidth="1"/>
    <col min="10219" max="10219" width="32.625" style="1" customWidth="1"/>
    <col min="10220" max="10220" width="10" style="1" customWidth="1"/>
    <col min="10221" max="10221" width="10.875" style="1" customWidth="1"/>
    <col min="10222" max="10227" width="0" style="1" hidden="1" customWidth="1"/>
    <col min="10228" max="10228" width="10.375" style="1" customWidth="1"/>
    <col min="10229" max="10231" width="0" style="1" hidden="1" customWidth="1"/>
    <col min="10232" max="10232" width="10.375" style="1" customWidth="1"/>
    <col min="10233" max="10233" width="11" style="1" customWidth="1"/>
    <col min="10234" max="10235" width="0" style="1" hidden="1" customWidth="1"/>
    <col min="10236" max="10236" width="10.375" style="1"/>
    <col min="10237" max="10241" width="0" style="1" hidden="1" customWidth="1"/>
    <col min="10242" max="10473" width="10.375" style="1"/>
    <col min="10474" max="10474" width="5.5" style="1" customWidth="1"/>
    <col min="10475" max="10475" width="32.625" style="1" customWidth="1"/>
    <col min="10476" max="10476" width="10" style="1" customWidth="1"/>
    <col min="10477" max="10477" width="10.875" style="1" customWidth="1"/>
    <col min="10478" max="10483" width="0" style="1" hidden="1" customWidth="1"/>
    <col min="10484" max="10484" width="10.375" style="1" customWidth="1"/>
    <col min="10485" max="10487" width="0" style="1" hidden="1" customWidth="1"/>
    <col min="10488" max="10488" width="10.375" style="1" customWidth="1"/>
    <col min="10489" max="10489" width="11" style="1" customWidth="1"/>
    <col min="10490" max="10491" width="0" style="1" hidden="1" customWidth="1"/>
    <col min="10492" max="10492" width="10.375" style="1"/>
    <col min="10493" max="10497" width="0" style="1" hidden="1" customWidth="1"/>
    <col min="10498" max="10729" width="10.375" style="1"/>
    <col min="10730" max="10730" width="5.5" style="1" customWidth="1"/>
    <col min="10731" max="10731" width="32.625" style="1" customWidth="1"/>
    <col min="10732" max="10732" width="10" style="1" customWidth="1"/>
    <col min="10733" max="10733" width="10.875" style="1" customWidth="1"/>
    <col min="10734" max="10739" width="0" style="1" hidden="1" customWidth="1"/>
    <col min="10740" max="10740" width="10.375" style="1" customWidth="1"/>
    <col min="10741" max="10743" width="0" style="1" hidden="1" customWidth="1"/>
    <col min="10744" max="10744" width="10.375" style="1" customWidth="1"/>
    <col min="10745" max="10745" width="11" style="1" customWidth="1"/>
    <col min="10746" max="10747" width="0" style="1" hidden="1" customWidth="1"/>
    <col min="10748" max="10748" width="10.375" style="1"/>
    <col min="10749" max="10753" width="0" style="1" hidden="1" customWidth="1"/>
    <col min="10754" max="10985" width="10.375" style="1"/>
    <col min="10986" max="10986" width="5.5" style="1" customWidth="1"/>
    <col min="10987" max="10987" width="32.625" style="1" customWidth="1"/>
    <col min="10988" max="10988" width="10" style="1" customWidth="1"/>
    <col min="10989" max="10989" width="10.875" style="1" customWidth="1"/>
    <col min="10990" max="10995" width="0" style="1" hidden="1" customWidth="1"/>
    <col min="10996" max="10996" width="10.375" style="1" customWidth="1"/>
    <col min="10997" max="10999" width="0" style="1" hidden="1" customWidth="1"/>
    <col min="11000" max="11000" width="10.375" style="1" customWidth="1"/>
    <col min="11001" max="11001" width="11" style="1" customWidth="1"/>
    <col min="11002" max="11003" width="0" style="1" hidden="1" customWidth="1"/>
    <col min="11004" max="11004" width="10.375" style="1"/>
    <col min="11005" max="11009" width="0" style="1" hidden="1" customWidth="1"/>
    <col min="11010" max="11241" width="10.375" style="1"/>
    <col min="11242" max="11242" width="5.5" style="1" customWidth="1"/>
    <col min="11243" max="11243" width="32.625" style="1" customWidth="1"/>
    <col min="11244" max="11244" width="10" style="1" customWidth="1"/>
    <col min="11245" max="11245" width="10.875" style="1" customWidth="1"/>
    <col min="11246" max="11251" width="0" style="1" hidden="1" customWidth="1"/>
    <col min="11252" max="11252" width="10.375" style="1" customWidth="1"/>
    <col min="11253" max="11255" width="0" style="1" hidden="1" customWidth="1"/>
    <col min="11256" max="11256" width="10.375" style="1" customWidth="1"/>
    <col min="11257" max="11257" width="11" style="1" customWidth="1"/>
    <col min="11258" max="11259" width="0" style="1" hidden="1" customWidth="1"/>
    <col min="11260" max="11260" width="10.375" style="1"/>
    <col min="11261" max="11265" width="0" style="1" hidden="1" customWidth="1"/>
    <col min="11266" max="11497" width="10.375" style="1"/>
    <col min="11498" max="11498" width="5.5" style="1" customWidth="1"/>
    <col min="11499" max="11499" width="32.625" style="1" customWidth="1"/>
    <col min="11500" max="11500" width="10" style="1" customWidth="1"/>
    <col min="11501" max="11501" width="10.875" style="1" customWidth="1"/>
    <col min="11502" max="11507" width="0" style="1" hidden="1" customWidth="1"/>
    <col min="11508" max="11508" width="10.375" style="1" customWidth="1"/>
    <col min="11509" max="11511" width="0" style="1" hidden="1" customWidth="1"/>
    <col min="11512" max="11512" width="10.375" style="1" customWidth="1"/>
    <col min="11513" max="11513" width="11" style="1" customWidth="1"/>
    <col min="11514" max="11515" width="0" style="1" hidden="1" customWidth="1"/>
    <col min="11516" max="11516" width="10.375" style="1"/>
    <col min="11517" max="11521" width="0" style="1" hidden="1" customWidth="1"/>
    <col min="11522" max="11753" width="10.375" style="1"/>
    <col min="11754" max="11754" width="5.5" style="1" customWidth="1"/>
    <col min="11755" max="11755" width="32.625" style="1" customWidth="1"/>
    <col min="11756" max="11756" width="10" style="1" customWidth="1"/>
    <col min="11757" max="11757" width="10.875" style="1" customWidth="1"/>
    <col min="11758" max="11763" width="0" style="1" hidden="1" customWidth="1"/>
    <col min="11764" max="11764" width="10.375" style="1" customWidth="1"/>
    <col min="11765" max="11767" width="0" style="1" hidden="1" customWidth="1"/>
    <col min="11768" max="11768" width="10.375" style="1" customWidth="1"/>
    <col min="11769" max="11769" width="11" style="1" customWidth="1"/>
    <col min="11770" max="11771" width="0" style="1" hidden="1" customWidth="1"/>
    <col min="11772" max="11772" width="10.375" style="1"/>
    <col min="11773" max="11777" width="0" style="1" hidden="1" customWidth="1"/>
    <col min="11778" max="12009" width="10.375" style="1"/>
    <col min="12010" max="12010" width="5.5" style="1" customWidth="1"/>
    <col min="12011" max="12011" width="32.625" style="1" customWidth="1"/>
    <col min="12012" max="12012" width="10" style="1" customWidth="1"/>
    <col min="12013" max="12013" width="10.875" style="1" customWidth="1"/>
    <col min="12014" max="12019" width="0" style="1" hidden="1" customWidth="1"/>
    <col min="12020" max="12020" width="10.375" style="1" customWidth="1"/>
    <col min="12021" max="12023" width="0" style="1" hidden="1" customWidth="1"/>
    <col min="12024" max="12024" width="10.375" style="1" customWidth="1"/>
    <col min="12025" max="12025" width="11" style="1" customWidth="1"/>
    <col min="12026" max="12027" width="0" style="1" hidden="1" customWidth="1"/>
    <col min="12028" max="12028" width="10.375" style="1"/>
    <col min="12029" max="12033" width="0" style="1" hidden="1" customWidth="1"/>
    <col min="12034" max="12265" width="10.375" style="1"/>
    <col min="12266" max="12266" width="5.5" style="1" customWidth="1"/>
    <col min="12267" max="12267" width="32.625" style="1" customWidth="1"/>
    <col min="12268" max="12268" width="10" style="1" customWidth="1"/>
    <col min="12269" max="12269" width="10.875" style="1" customWidth="1"/>
    <col min="12270" max="12275" width="0" style="1" hidden="1" customWidth="1"/>
    <col min="12276" max="12276" width="10.375" style="1" customWidth="1"/>
    <col min="12277" max="12279" width="0" style="1" hidden="1" customWidth="1"/>
    <col min="12280" max="12280" width="10.375" style="1" customWidth="1"/>
    <col min="12281" max="12281" width="11" style="1" customWidth="1"/>
    <col min="12282" max="12283" width="0" style="1" hidden="1" customWidth="1"/>
    <col min="12284" max="12284" width="10.375" style="1"/>
    <col min="12285" max="12289" width="0" style="1" hidden="1" customWidth="1"/>
    <col min="12290" max="12521" width="10.375" style="1"/>
    <col min="12522" max="12522" width="5.5" style="1" customWidth="1"/>
    <col min="12523" max="12523" width="32.625" style="1" customWidth="1"/>
    <col min="12524" max="12524" width="10" style="1" customWidth="1"/>
    <col min="12525" max="12525" width="10.875" style="1" customWidth="1"/>
    <col min="12526" max="12531" width="0" style="1" hidden="1" customWidth="1"/>
    <col min="12532" max="12532" width="10.375" style="1" customWidth="1"/>
    <col min="12533" max="12535" width="0" style="1" hidden="1" customWidth="1"/>
    <col min="12536" max="12536" width="10.375" style="1" customWidth="1"/>
    <col min="12537" max="12537" width="11" style="1" customWidth="1"/>
    <col min="12538" max="12539" width="0" style="1" hidden="1" customWidth="1"/>
    <col min="12540" max="12540" width="10.375" style="1"/>
    <col min="12541" max="12545" width="0" style="1" hidden="1" customWidth="1"/>
    <col min="12546" max="12777" width="10.375" style="1"/>
    <col min="12778" max="12778" width="5.5" style="1" customWidth="1"/>
    <col min="12779" max="12779" width="32.625" style="1" customWidth="1"/>
    <col min="12780" max="12780" width="10" style="1" customWidth="1"/>
    <col min="12781" max="12781" width="10.875" style="1" customWidth="1"/>
    <col min="12782" max="12787" width="0" style="1" hidden="1" customWidth="1"/>
    <col min="12788" max="12788" width="10.375" style="1" customWidth="1"/>
    <col min="12789" max="12791" width="0" style="1" hidden="1" customWidth="1"/>
    <col min="12792" max="12792" width="10.375" style="1" customWidth="1"/>
    <col min="12793" max="12793" width="11" style="1" customWidth="1"/>
    <col min="12794" max="12795" width="0" style="1" hidden="1" customWidth="1"/>
    <col min="12796" max="12796" width="10.375" style="1"/>
    <col min="12797" max="12801" width="0" style="1" hidden="1" customWidth="1"/>
    <col min="12802" max="13033" width="10.375" style="1"/>
    <col min="13034" max="13034" width="5.5" style="1" customWidth="1"/>
    <col min="13035" max="13035" width="32.625" style="1" customWidth="1"/>
    <col min="13036" max="13036" width="10" style="1" customWidth="1"/>
    <col min="13037" max="13037" width="10.875" style="1" customWidth="1"/>
    <col min="13038" max="13043" width="0" style="1" hidden="1" customWidth="1"/>
    <col min="13044" max="13044" width="10.375" style="1" customWidth="1"/>
    <col min="13045" max="13047" width="0" style="1" hidden="1" customWidth="1"/>
    <col min="13048" max="13048" width="10.375" style="1" customWidth="1"/>
    <col min="13049" max="13049" width="11" style="1" customWidth="1"/>
    <col min="13050" max="13051" width="0" style="1" hidden="1" customWidth="1"/>
    <col min="13052" max="13052" width="10.375" style="1"/>
    <col min="13053" max="13057" width="0" style="1" hidden="1" customWidth="1"/>
    <col min="13058" max="13289" width="10.375" style="1"/>
    <col min="13290" max="13290" width="5.5" style="1" customWidth="1"/>
    <col min="13291" max="13291" width="32.625" style="1" customWidth="1"/>
    <col min="13292" max="13292" width="10" style="1" customWidth="1"/>
    <col min="13293" max="13293" width="10.875" style="1" customWidth="1"/>
    <col min="13294" max="13299" width="0" style="1" hidden="1" customWidth="1"/>
    <col min="13300" max="13300" width="10.375" style="1" customWidth="1"/>
    <col min="13301" max="13303" width="0" style="1" hidden="1" customWidth="1"/>
    <col min="13304" max="13304" width="10.375" style="1" customWidth="1"/>
    <col min="13305" max="13305" width="11" style="1" customWidth="1"/>
    <col min="13306" max="13307" width="0" style="1" hidden="1" customWidth="1"/>
    <col min="13308" max="13308" width="10.375" style="1"/>
    <col min="13309" max="13313" width="0" style="1" hidden="1" customWidth="1"/>
    <col min="13314" max="13545" width="10.375" style="1"/>
    <col min="13546" max="13546" width="5.5" style="1" customWidth="1"/>
    <col min="13547" max="13547" width="32.625" style="1" customWidth="1"/>
    <col min="13548" max="13548" width="10" style="1" customWidth="1"/>
    <col min="13549" max="13549" width="10.875" style="1" customWidth="1"/>
    <col min="13550" max="13555" width="0" style="1" hidden="1" customWidth="1"/>
    <col min="13556" max="13556" width="10.375" style="1" customWidth="1"/>
    <col min="13557" max="13559" width="0" style="1" hidden="1" customWidth="1"/>
    <col min="13560" max="13560" width="10.375" style="1" customWidth="1"/>
    <col min="13561" max="13561" width="11" style="1" customWidth="1"/>
    <col min="13562" max="13563" width="0" style="1" hidden="1" customWidth="1"/>
    <col min="13564" max="13564" width="10.375" style="1"/>
    <col min="13565" max="13569" width="0" style="1" hidden="1" customWidth="1"/>
    <col min="13570" max="13801" width="10.375" style="1"/>
    <col min="13802" max="13802" width="5.5" style="1" customWidth="1"/>
    <col min="13803" max="13803" width="32.625" style="1" customWidth="1"/>
    <col min="13804" max="13804" width="10" style="1" customWidth="1"/>
    <col min="13805" max="13805" width="10.875" style="1" customWidth="1"/>
    <col min="13806" max="13811" width="0" style="1" hidden="1" customWidth="1"/>
    <col min="13812" max="13812" width="10.375" style="1" customWidth="1"/>
    <col min="13813" max="13815" width="0" style="1" hidden="1" customWidth="1"/>
    <col min="13816" max="13816" width="10.375" style="1" customWidth="1"/>
    <col min="13817" max="13817" width="11" style="1" customWidth="1"/>
    <col min="13818" max="13819" width="0" style="1" hidden="1" customWidth="1"/>
    <col min="13820" max="13820" width="10.375" style="1"/>
    <col min="13821" max="13825" width="0" style="1" hidden="1" customWidth="1"/>
    <col min="13826" max="14057" width="10.375" style="1"/>
    <col min="14058" max="14058" width="5.5" style="1" customWidth="1"/>
    <col min="14059" max="14059" width="32.625" style="1" customWidth="1"/>
    <col min="14060" max="14060" width="10" style="1" customWidth="1"/>
    <col min="14061" max="14061" width="10.875" style="1" customWidth="1"/>
    <col min="14062" max="14067" width="0" style="1" hidden="1" customWidth="1"/>
    <col min="14068" max="14068" width="10.375" style="1" customWidth="1"/>
    <col min="14069" max="14071" width="0" style="1" hidden="1" customWidth="1"/>
    <col min="14072" max="14072" width="10.375" style="1" customWidth="1"/>
    <col min="14073" max="14073" width="11" style="1" customWidth="1"/>
    <col min="14074" max="14075" width="0" style="1" hidden="1" customWidth="1"/>
    <col min="14076" max="14076" width="10.375" style="1"/>
    <col min="14077" max="14081" width="0" style="1" hidden="1" customWidth="1"/>
    <col min="14082" max="14313" width="10.375" style="1"/>
    <col min="14314" max="14314" width="5.5" style="1" customWidth="1"/>
    <col min="14315" max="14315" width="32.625" style="1" customWidth="1"/>
    <col min="14316" max="14316" width="10" style="1" customWidth="1"/>
    <col min="14317" max="14317" width="10.875" style="1" customWidth="1"/>
    <col min="14318" max="14323" width="0" style="1" hidden="1" customWidth="1"/>
    <col min="14324" max="14324" width="10.375" style="1" customWidth="1"/>
    <col min="14325" max="14327" width="0" style="1" hidden="1" customWidth="1"/>
    <col min="14328" max="14328" width="10.375" style="1" customWidth="1"/>
    <col min="14329" max="14329" width="11" style="1" customWidth="1"/>
    <col min="14330" max="14331" width="0" style="1" hidden="1" customWidth="1"/>
    <col min="14332" max="14332" width="10.375" style="1"/>
    <col min="14333" max="14337" width="0" style="1" hidden="1" customWidth="1"/>
    <col min="14338" max="14569" width="10.375" style="1"/>
    <col min="14570" max="14570" width="5.5" style="1" customWidth="1"/>
    <col min="14571" max="14571" width="32.625" style="1" customWidth="1"/>
    <col min="14572" max="14572" width="10" style="1" customWidth="1"/>
    <col min="14573" max="14573" width="10.875" style="1" customWidth="1"/>
    <col min="14574" max="14579" width="0" style="1" hidden="1" customWidth="1"/>
    <col min="14580" max="14580" width="10.375" style="1" customWidth="1"/>
    <col min="14581" max="14583" width="0" style="1" hidden="1" customWidth="1"/>
    <col min="14584" max="14584" width="10.375" style="1" customWidth="1"/>
    <col min="14585" max="14585" width="11" style="1" customWidth="1"/>
    <col min="14586" max="14587" width="0" style="1" hidden="1" customWidth="1"/>
    <col min="14588" max="14588" width="10.375" style="1"/>
    <col min="14589" max="14593" width="0" style="1" hidden="1" customWidth="1"/>
    <col min="14594" max="14825" width="10.375" style="1"/>
    <col min="14826" max="14826" width="5.5" style="1" customWidth="1"/>
    <col min="14827" max="14827" width="32.625" style="1" customWidth="1"/>
    <col min="14828" max="14828" width="10" style="1" customWidth="1"/>
    <col min="14829" max="14829" width="10.875" style="1" customWidth="1"/>
    <col min="14830" max="14835" width="0" style="1" hidden="1" customWidth="1"/>
    <col min="14836" max="14836" width="10.375" style="1" customWidth="1"/>
    <col min="14837" max="14839" width="0" style="1" hidden="1" customWidth="1"/>
    <col min="14840" max="14840" width="10.375" style="1" customWidth="1"/>
    <col min="14841" max="14841" width="11" style="1" customWidth="1"/>
    <col min="14842" max="14843" width="0" style="1" hidden="1" customWidth="1"/>
    <col min="14844" max="14844" width="10.375" style="1"/>
    <col min="14845" max="14849" width="0" style="1" hidden="1" customWidth="1"/>
    <col min="14850" max="15081" width="10.375" style="1"/>
    <col min="15082" max="15082" width="5.5" style="1" customWidth="1"/>
    <col min="15083" max="15083" width="32.625" style="1" customWidth="1"/>
    <col min="15084" max="15084" width="10" style="1" customWidth="1"/>
    <col min="15085" max="15085" width="10.875" style="1" customWidth="1"/>
    <col min="15086" max="15091" width="0" style="1" hidden="1" customWidth="1"/>
    <col min="15092" max="15092" width="10.375" style="1" customWidth="1"/>
    <col min="15093" max="15095" width="0" style="1" hidden="1" customWidth="1"/>
    <col min="15096" max="15096" width="10.375" style="1" customWidth="1"/>
    <col min="15097" max="15097" width="11" style="1" customWidth="1"/>
    <col min="15098" max="15099" width="0" style="1" hidden="1" customWidth="1"/>
    <col min="15100" max="15100" width="10.375" style="1"/>
    <col min="15101" max="15105" width="0" style="1" hidden="1" customWidth="1"/>
    <col min="15106" max="15337" width="10.375" style="1"/>
    <col min="15338" max="15338" width="5.5" style="1" customWidth="1"/>
    <col min="15339" max="15339" width="32.625" style="1" customWidth="1"/>
    <col min="15340" max="15340" width="10" style="1" customWidth="1"/>
    <col min="15341" max="15341" width="10.875" style="1" customWidth="1"/>
    <col min="15342" max="15347" width="0" style="1" hidden="1" customWidth="1"/>
    <col min="15348" max="15348" width="10.375" style="1" customWidth="1"/>
    <col min="15349" max="15351" width="0" style="1" hidden="1" customWidth="1"/>
    <col min="15352" max="15352" width="10.375" style="1" customWidth="1"/>
    <col min="15353" max="15353" width="11" style="1" customWidth="1"/>
    <col min="15354" max="15355" width="0" style="1" hidden="1" customWidth="1"/>
    <col min="15356" max="15356" width="10.375" style="1"/>
    <col min="15357" max="15361" width="0" style="1" hidden="1" customWidth="1"/>
    <col min="15362" max="15593" width="10.375" style="1"/>
    <col min="15594" max="15594" width="5.5" style="1" customWidth="1"/>
    <col min="15595" max="15595" width="32.625" style="1" customWidth="1"/>
    <col min="15596" max="15596" width="10" style="1" customWidth="1"/>
    <col min="15597" max="15597" width="10.875" style="1" customWidth="1"/>
    <col min="15598" max="15603" width="0" style="1" hidden="1" customWidth="1"/>
    <col min="15604" max="15604" width="10.375" style="1" customWidth="1"/>
    <col min="15605" max="15607" width="0" style="1" hidden="1" customWidth="1"/>
    <col min="15608" max="15608" width="10.375" style="1" customWidth="1"/>
    <col min="15609" max="15609" width="11" style="1" customWidth="1"/>
    <col min="15610" max="15611" width="0" style="1" hidden="1" customWidth="1"/>
    <col min="15612" max="15612" width="10.375" style="1"/>
    <col min="15613" max="15617" width="0" style="1" hidden="1" customWidth="1"/>
    <col min="15618" max="15849" width="10.375" style="1"/>
    <col min="15850" max="15850" width="5.5" style="1" customWidth="1"/>
    <col min="15851" max="15851" width="32.625" style="1" customWidth="1"/>
    <col min="15852" max="15852" width="10" style="1" customWidth="1"/>
    <col min="15853" max="15853" width="10.875" style="1" customWidth="1"/>
    <col min="15854" max="15859" width="0" style="1" hidden="1" customWidth="1"/>
    <col min="15860" max="15860" width="10.375" style="1" customWidth="1"/>
    <col min="15861" max="15863" width="0" style="1" hidden="1" customWidth="1"/>
    <col min="15864" max="15864" width="10.375" style="1" customWidth="1"/>
    <col min="15865" max="15865" width="11" style="1" customWidth="1"/>
    <col min="15866" max="15867" width="0" style="1" hidden="1" customWidth="1"/>
    <col min="15868" max="15868" width="10.375" style="1"/>
    <col min="15869" max="15873" width="0" style="1" hidden="1" customWidth="1"/>
    <col min="15874" max="16105" width="10.375" style="1"/>
    <col min="16106" max="16106" width="5.5" style="1" customWidth="1"/>
    <col min="16107" max="16107" width="32.625" style="1" customWidth="1"/>
    <col min="16108" max="16108" width="10" style="1" customWidth="1"/>
    <col min="16109" max="16109" width="10.875" style="1" customWidth="1"/>
    <col min="16110" max="16115" width="0" style="1" hidden="1" customWidth="1"/>
    <col min="16116" max="16116" width="10.375" style="1" customWidth="1"/>
    <col min="16117" max="16119" width="0" style="1" hidden="1" customWidth="1"/>
    <col min="16120" max="16120" width="10.375" style="1" customWidth="1"/>
    <col min="16121" max="16121" width="11" style="1" customWidth="1"/>
    <col min="16122" max="16123" width="0" style="1" hidden="1" customWidth="1"/>
    <col min="16124" max="16124" width="10.375" style="1"/>
    <col min="16125" max="16129" width="0" style="1" hidden="1" customWidth="1"/>
    <col min="16130" max="16384" width="10.375" style="1"/>
  </cols>
  <sheetData>
    <row r="1" spans="1:7" x14ac:dyDescent="0.25">
      <c r="A1" s="126" t="s">
        <v>91</v>
      </c>
      <c r="B1" s="126"/>
      <c r="C1" s="126"/>
      <c r="D1" s="126"/>
      <c r="E1" s="126"/>
      <c r="F1" s="126"/>
      <c r="G1" s="126"/>
    </row>
    <row r="2" spans="1:7" ht="35.25" customHeight="1" x14ac:dyDescent="0.25">
      <c r="A2" s="127" t="s">
        <v>92</v>
      </c>
      <c r="B2" s="127"/>
      <c r="C2" s="127"/>
      <c r="D2" s="127"/>
      <c r="E2" s="127"/>
      <c r="F2" s="127"/>
      <c r="G2" s="127"/>
    </row>
    <row r="3" spans="1:7" x14ac:dyDescent="0.25">
      <c r="A3" s="128" t="str">
        <f>'Chi thang 2'!A3:H3</f>
        <v>(Kèm theo Báo cáo số:      /BC-UBND ngày       tháng 02 năm 2024 của UBND Thành phố).</v>
      </c>
      <c r="B3" s="129"/>
      <c r="C3" s="129"/>
      <c r="D3" s="129"/>
      <c r="E3" s="129"/>
      <c r="F3" s="129"/>
      <c r="G3" s="129"/>
    </row>
    <row r="4" spans="1:7" ht="16.5" x14ac:dyDescent="0.25">
      <c r="A4" s="20"/>
      <c r="B4" s="20"/>
      <c r="C4" s="20"/>
    </row>
    <row r="5" spans="1:7" ht="16.5" x14ac:dyDescent="0.25">
      <c r="A5" s="21"/>
      <c r="B5" s="22"/>
      <c r="F5" s="132" t="s">
        <v>57</v>
      </c>
      <c r="G5" s="132"/>
    </row>
    <row r="6" spans="1:7" ht="16.5" customHeight="1" x14ac:dyDescent="0.25">
      <c r="A6" s="117" t="s">
        <v>4</v>
      </c>
      <c r="B6" s="117" t="s">
        <v>58</v>
      </c>
      <c r="C6" s="117" t="s">
        <v>93</v>
      </c>
      <c r="D6" s="117" t="s">
        <v>55</v>
      </c>
      <c r="E6" s="117" t="s">
        <v>56</v>
      </c>
      <c r="F6" s="133" t="s">
        <v>96</v>
      </c>
      <c r="G6" s="130" t="s">
        <v>59</v>
      </c>
    </row>
    <row r="7" spans="1:7" ht="47.25" customHeight="1" x14ac:dyDescent="0.25">
      <c r="A7" s="121"/>
      <c r="B7" s="121"/>
      <c r="C7" s="121"/>
      <c r="D7" s="121"/>
      <c r="E7" s="121"/>
      <c r="F7" s="134"/>
      <c r="G7" s="131"/>
    </row>
    <row r="8" spans="1:7" ht="16.5" x14ac:dyDescent="0.25">
      <c r="A8" s="16"/>
      <c r="B8" s="16" t="s">
        <v>5</v>
      </c>
      <c r="C8" s="17">
        <f>C9+C13+C15</f>
        <v>12579</v>
      </c>
      <c r="D8" s="17">
        <f>D9+D13+D15</f>
        <v>4627</v>
      </c>
      <c r="E8" s="17">
        <f>E9+E13+E15</f>
        <v>6429</v>
      </c>
      <c r="F8" s="55">
        <f>D8/C8</f>
        <v>0.36783528102392876</v>
      </c>
      <c r="G8" s="18"/>
    </row>
    <row r="9" spans="1:7" ht="17.25" x14ac:dyDescent="0.25">
      <c r="A9" s="16" t="s">
        <v>1</v>
      </c>
      <c r="B9" s="23" t="s">
        <v>60</v>
      </c>
      <c r="C9" s="24">
        <f>SUM(C10:C12)</f>
        <v>9098</v>
      </c>
      <c r="D9" s="24">
        <f>SUM(D10:D12)</f>
        <v>3371</v>
      </c>
      <c r="E9" s="24">
        <f>SUM(E10:E12)</f>
        <v>5872</v>
      </c>
      <c r="F9" s="50">
        <f>SUM(F10:F12)</f>
        <v>1.2841028947411925</v>
      </c>
      <c r="G9" s="39"/>
    </row>
    <row r="10" spans="1:7" ht="33" x14ac:dyDescent="0.25">
      <c r="A10" s="40">
        <v>1</v>
      </c>
      <c r="B10" s="19" t="s">
        <v>94</v>
      </c>
      <c r="C10" s="28">
        <v>7943</v>
      </c>
      <c r="D10" s="28">
        <v>2730</v>
      </c>
      <c r="E10" s="28">
        <v>5660</v>
      </c>
      <c r="F10" s="38">
        <f t="shared" ref="F10:F31" si="0">D10/C10</f>
        <v>0.34369885433715219</v>
      </c>
      <c r="G10" s="41"/>
    </row>
    <row r="11" spans="1:7" ht="16.5" x14ac:dyDescent="0.25">
      <c r="A11" s="40">
        <v>2</v>
      </c>
      <c r="B11" s="18" t="s">
        <v>61</v>
      </c>
      <c r="C11" s="25">
        <v>165</v>
      </c>
      <c r="D11" s="25">
        <v>58</v>
      </c>
      <c r="E11" s="25">
        <v>37</v>
      </c>
      <c r="F11" s="38">
        <f t="shared" si="0"/>
        <v>0.3515151515151515</v>
      </c>
      <c r="G11" s="18"/>
    </row>
    <row r="12" spans="1:7" ht="16.5" x14ac:dyDescent="0.25">
      <c r="A12" s="40">
        <v>3</v>
      </c>
      <c r="B12" s="18" t="s">
        <v>62</v>
      </c>
      <c r="C12" s="25">
        <v>990</v>
      </c>
      <c r="D12" s="25">
        <f>373+60+90+60</f>
        <v>583</v>
      </c>
      <c r="E12" s="25">
        <f>60+60+55</f>
        <v>175</v>
      </c>
      <c r="F12" s="38">
        <f t="shared" si="0"/>
        <v>0.58888888888888891</v>
      </c>
      <c r="G12" s="18"/>
    </row>
    <row r="13" spans="1:7" ht="17.25" x14ac:dyDescent="0.3">
      <c r="A13" s="42" t="s">
        <v>2</v>
      </c>
      <c r="B13" s="26" t="s">
        <v>63</v>
      </c>
      <c r="C13" s="27">
        <f>C14</f>
        <v>287</v>
      </c>
      <c r="D13" s="27">
        <f t="shared" ref="D13:E13" si="1">D14</f>
        <v>268</v>
      </c>
      <c r="E13" s="27">
        <f t="shared" si="1"/>
        <v>50</v>
      </c>
      <c r="F13" s="38">
        <f t="shared" si="0"/>
        <v>0.93379790940766549</v>
      </c>
      <c r="G13" s="26"/>
    </row>
    <row r="14" spans="1:7" ht="33" x14ac:dyDescent="0.25">
      <c r="A14" s="41">
        <v>1</v>
      </c>
      <c r="B14" s="37" t="s">
        <v>82</v>
      </c>
      <c r="C14" s="28">
        <v>287</v>
      </c>
      <c r="D14" s="25">
        <v>268</v>
      </c>
      <c r="E14" s="25">
        <v>50</v>
      </c>
      <c r="F14" s="38">
        <f t="shared" si="0"/>
        <v>0.93379790940766549</v>
      </c>
      <c r="G14" s="18"/>
    </row>
    <row r="15" spans="1:7" ht="45" x14ac:dyDescent="0.25">
      <c r="A15" s="16" t="s">
        <v>64</v>
      </c>
      <c r="B15" s="23" t="s">
        <v>65</v>
      </c>
      <c r="C15" s="89">
        <f>SUM(C16:C31)</f>
        <v>3194</v>
      </c>
      <c r="D15" s="89">
        <f t="shared" ref="D15:E15" si="2">SUM(D16:D31)</f>
        <v>988</v>
      </c>
      <c r="E15" s="89">
        <f t="shared" si="2"/>
        <v>507</v>
      </c>
      <c r="F15" s="50">
        <f t="shared" si="0"/>
        <v>0.30932999373825926</v>
      </c>
      <c r="G15" s="54" t="s">
        <v>95</v>
      </c>
    </row>
    <row r="16" spans="1:7" ht="16.5" x14ac:dyDescent="0.25">
      <c r="A16" s="40">
        <v>1</v>
      </c>
      <c r="B16" s="18" t="s">
        <v>66</v>
      </c>
      <c r="C16" s="25">
        <v>1177</v>
      </c>
      <c r="D16" s="53">
        <v>379</v>
      </c>
      <c r="E16" s="53">
        <v>290</v>
      </c>
      <c r="F16" s="38">
        <f t="shared" si="0"/>
        <v>0.32200509770603231</v>
      </c>
      <c r="G16" s="54"/>
    </row>
    <row r="17" spans="1:7" ht="16.5" x14ac:dyDescent="0.25">
      <c r="A17" s="40">
        <v>2</v>
      </c>
      <c r="B17" s="18" t="s">
        <v>67</v>
      </c>
      <c r="C17" s="25">
        <v>248.5</v>
      </c>
      <c r="D17" s="25">
        <v>118</v>
      </c>
      <c r="E17" s="25">
        <v>0</v>
      </c>
      <c r="F17" s="38">
        <f t="shared" si="0"/>
        <v>0.47484909456740443</v>
      </c>
      <c r="G17" s="18"/>
    </row>
    <row r="18" spans="1:7" ht="16.5" x14ac:dyDescent="0.25">
      <c r="A18" s="40">
        <v>3</v>
      </c>
      <c r="B18" s="18" t="s">
        <v>68</v>
      </c>
      <c r="C18" s="25">
        <v>295</v>
      </c>
      <c r="D18" s="25">
        <v>85</v>
      </c>
      <c r="E18" s="25">
        <v>70</v>
      </c>
      <c r="F18" s="38">
        <f t="shared" si="0"/>
        <v>0.28813559322033899</v>
      </c>
      <c r="G18" s="18"/>
    </row>
    <row r="19" spans="1:7" ht="16.5" x14ac:dyDescent="0.25">
      <c r="A19" s="40">
        <v>4</v>
      </c>
      <c r="B19" s="18" t="s">
        <v>69</v>
      </c>
      <c r="C19" s="25">
        <v>142.5</v>
      </c>
      <c r="D19" s="25">
        <v>129</v>
      </c>
      <c r="E19" s="25">
        <v>0</v>
      </c>
      <c r="F19" s="38">
        <f t="shared" si="0"/>
        <v>0.90526315789473688</v>
      </c>
      <c r="G19" s="18"/>
    </row>
    <row r="20" spans="1:7" ht="16.5" x14ac:dyDescent="0.25">
      <c r="A20" s="40">
        <v>5</v>
      </c>
      <c r="B20" s="18" t="s">
        <v>70</v>
      </c>
      <c r="C20" s="25">
        <v>43</v>
      </c>
      <c r="D20" s="25">
        <v>0</v>
      </c>
      <c r="E20" s="25">
        <v>0</v>
      </c>
      <c r="F20" s="38">
        <f t="shared" si="0"/>
        <v>0</v>
      </c>
      <c r="G20" s="18"/>
    </row>
    <row r="21" spans="1:7" ht="16.5" x14ac:dyDescent="0.25">
      <c r="A21" s="40">
        <v>6</v>
      </c>
      <c r="B21" s="18" t="s">
        <v>71</v>
      </c>
      <c r="C21" s="25">
        <v>173</v>
      </c>
      <c r="D21" s="25">
        <v>111</v>
      </c>
      <c r="E21" s="25">
        <v>0</v>
      </c>
      <c r="F21" s="38">
        <f t="shared" si="0"/>
        <v>0.64161849710982655</v>
      </c>
      <c r="G21" s="18"/>
    </row>
    <row r="22" spans="1:7" ht="16.5" x14ac:dyDescent="0.25">
      <c r="A22" s="40">
        <v>7</v>
      </c>
      <c r="B22" s="18" t="s">
        <v>72</v>
      </c>
      <c r="C22" s="25">
        <v>378</v>
      </c>
      <c r="D22" s="25">
        <v>0</v>
      </c>
      <c r="E22" s="25">
        <v>0</v>
      </c>
      <c r="F22" s="38">
        <f t="shared" si="0"/>
        <v>0</v>
      </c>
      <c r="G22" s="18"/>
    </row>
    <row r="23" spans="1:7" ht="16.5" x14ac:dyDescent="0.25">
      <c r="A23" s="40">
        <v>8</v>
      </c>
      <c r="B23" s="18" t="s">
        <v>73</v>
      </c>
      <c r="C23" s="25">
        <v>166</v>
      </c>
      <c r="D23" s="25">
        <v>46</v>
      </c>
      <c r="E23" s="25">
        <v>40</v>
      </c>
      <c r="F23" s="38">
        <f t="shared" si="0"/>
        <v>0.27710843373493976</v>
      </c>
      <c r="G23" s="18"/>
    </row>
    <row r="24" spans="1:7" ht="16.5" x14ac:dyDescent="0.25">
      <c r="A24" s="40">
        <v>9</v>
      </c>
      <c r="B24" s="18" t="s">
        <v>74</v>
      </c>
      <c r="C24" s="25">
        <v>148</v>
      </c>
      <c r="D24" s="25">
        <v>43</v>
      </c>
      <c r="E24" s="25">
        <v>35</v>
      </c>
      <c r="F24" s="38">
        <f t="shared" si="0"/>
        <v>0.29054054054054052</v>
      </c>
      <c r="G24" s="18"/>
    </row>
    <row r="25" spans="1:7" ht="16.5" x14ac:dyDescent="0.25">
      <c r="A25" s="40">
        <v>10</v>
      </c>
      <c r="B25" s="18" t="s">
        <v>75</v>
      </c>
      <c r="C25" s="25">
        <v>62</v>
      </c>
      <c r="D25" s="25">
        <v>0</v>
      </c>
      <c r="E25" s="25">
        <v>0</v>
      </c>
      <c r="F25" s="38">
        <f t="shared" si="0"/>
        <v>0</v>
      </c>
      <c r="G25" s="18"/>
    </row>
    <row r="26" spans="1:7" ht="16.5" x14ac:dyDescent="0.25">
      <c r="A26" s="40">
        <v>11</v>
      </c>
      <c r="B26" s="18" t="s">
        <v>76</v>
      </c>
      <c r="C26" s="25">
        <v>128</v>
      </c>
      <c r="D26" s="25">
        <v>32</v>
      </c>
      <c r="E26" s="25">
        <v>32</v>
      </c>
      <c r="F26" s="38">
        <f t="shared" si="0"/>
        <v>0.25</v>
      </c>
      <c r="G26" s="18"/>
    </row>
    <row r="27" spans="1:7" ht="16.5" x14ac:dyDescent="0.25">
      <c r="A27" s="40">
        <v>12</v>
      </c>
      <c r="B27" s="18" t="s">
        <v>77</v>
      </c>
      <c r="C27" s="25">
        <v>44</v>
      </c>
      <c r="D27" s="25">
        <v>14</v>
      </c>
      <c r="E27" s="25">
        <v>10</v>
      </c>
      <c r="F27" s="38">
        <f t="shared" si="0"/>
        <v>0.31818181818181818</v>
      </c>
      <c r="G27" s="18"/>
    </row>
    <row r="28" spans="1:7" ht="16.5" x14ac:dyDescent="0.25">
      <c r="A28" s="40">
        <v>13</v>
      </c>
      <c r="B28" s="18" t="s">
        <v>78</v>
      </c>
      <c r="C28" s="25">
        <v>62</v>
      </c>
      <c r="D28" s="25">
        <v>0</v>
      </c>
      <c r="E28" s="25">
        <v>0</v>
      </c>
      <c r="F28" s="38">
        <f t="shared" si="0"/>
        <v>0</v>
      </c>
      <c r="G28" s="18"/>
    </row>
    <row r="29" spans="1:7" ht="16.5" x14ac:dyDescent="0.25">
      <c r="A29" s="40">
        <v>14</v>
      </c>
      <c r="B29" s="18" t="s">
        <v>79</v>
      </c>
      <c r="C29" s="25">
        <v>27</v>
      </c>
      <c r="D29" s="25">
        <v>9</v>
      </c>
      <c r="E29" s="25">
        <v>6</v>
      </c>
      <c r="F29" s="38">
        <f t="shared" si="0"/>
        <v>0.33333333333333331</v>
      </c>
      <c r="G29" s="18"/>
    </row>
    <row r="30" spans="1:7" ht="16.5" x14ac:dyDescent="0.25">
      <c r="A30" s="40">
        <v>15</v>
      </c>
      <c r="B30" s="18" t="s">
        <v>80</v>
      </c>
      <c r="C30" s="25">
        <v>80</v>
      </c>
      <c r="D30" s="25">
        <v>20</v>
      </c>
      <c r="E30" s="25">
        <v>20</v>
      </c>
      <c r="F30" s="38">
        <f t="shared" si="0"/>
        <v>0.25</v>
      </c>
      <c r="G30" s="18"/>
    </row>
    <row r="31" spans="1:7" ht="16.5" x14ac:dyDescent="0.25">
      <c r="A31" s="40">
        <v>16</v>
      </c>
      <c r="B31" s="43" t="s">
        <v>81</v>
      </c>
      <c r="C31" s="44">
        <v>20</v>
      </c>
      <c r="D31" s="44">
        <v>2</v>
      </c>
      <c r="E31" s="44">
        <v>4</v>
      </c>
      <c r="F31" s="45">
        <f t="shared" si="0"/>
        <v>0.1</v>
      </c>
      <c r="G31" s="43"/>
    </row>
  </sheetData>
  <mergeCells count="11">
    <mergeCell ref="A1:G1"/>
    <mergeCell ref="A6:A7"/>
    <mergeCell ref="B6:B7"/>
    <mergeCell ref="A2:G2"/>
    <mergeCell ref="A3:G3"/>
    <mergeCell ref="G6:G7"/>
    <mergeCell ref="F5:G5"/>
    <mergeCell ref="C6:C7"/>
    <mergeCell ref="D6:D7"/>
    <mergeCell ref="E6:E7"/>
    <mergeCell ref="F6:F7"/>
  </mergeCells>
  <pageMargins left="0.78740157480314965" right="0.43307086614173229" top="0.98425196850393704" bottom="0.5118110236220472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Thu thang 2</vt:lpstr>
      <vt:lpstr>Chi thang 2</vt:lpstr>
      <vt:lpstr>QLNS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2024-03-26T09:47:32Z</dcterms:modified>
</cp:coreProperties>
</file>